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Treadway\Documentation Initiative\Final Doc File\Approved\"/>
    </mc:Choice>
  </mc:AlternateContent>
  <bookViews>
    <workbookView xWindow="240" yWindow="75" windowWidth="8475" windowHeight="6660"/>
  </bookViews>
  <sheets>
    <sheet name="CA-FP-2" sheetId="1" r:id="rId1"/>
    <sheet name="Random #s for 448 Lot samples" sheetId="2" r:id="rId2"/>
  </sheets>
  <definedNames>
    <definedName name="_xlnm.Print_Area" localSheetId="0">'CA-FP-2'!$B$1:$AA$44</definedName>
  </definedNames>
  <calcPr calcId="152511" calcOnSave="0"/>
</workbook>
</file>

<file path=xl/calcChain.xml><?xml version="1.0" encoding="utf-8"?>
<calcChain xmlns="http://schemas.openxmlformats.org/spreadsheetml/2006/main">
  <c r="J47" i="2" l="1"/>
  <c r="J48" i="2" s="1"/>
  <c r="J49" i="2" s="1"/>
  <c r="H47" i="2"/>
  <c r="H48" i="2" s="1"/>
  <c r="H49" i="2" s="1"/>
  <c r="F47" i="2"/>
  <c r="F48" i="2" s="1"/>
  <c r="F49" i="2" s="1"/>
  <c r="D47" i="2"/>
  <c r="D48" i="2" s="1"/>
  <c r="D49" i="2" s="1"/>
  <c r="J41" i="2"/>
  <c r="J42" i="2" s="1"/>
  <c r="J43" i="2" s="1"/>
  <c r="H41" i="2"/>
  <c r="H42" i="2" s="1"/>
  <c r="H43" i="2" s="1"/>
  <c r="F41" i="2"/>
  <c r="F42" i="2" s="1"/>
  <c r="F43" i="2" s="1"/>
  <c r="D41" i="2"/>
  <c r="D42" i="2" s="1"/>
  <c r="D43" i="2" s="1"/>
  <c r="J35" i="2"/>
  <c r="J36" i="2" s="1"/>
  <c r="J37" i="2" s="1"/>
  <c r="H35" i="2"/>
  <c r="H36" i="2" s="1"/>
  <c r="H37" i="2" s="1"/>
  <c r="F35" i="2"/>
  <c r="F36" i="2" s="1"/>
  <c r="F37" i="2" s="1"/>
  <c r="D35" i="2"/>
  <c r="D36" i="2" s="1"/>
  <c r="D37" i="2" s="1"/>
  <c r="J29" i="2"/>
  <c r="J30" i="2" s="1"/>
  <c r="J31" i="2" s="1"/>
  <c r="H29" i="2"/>
  <c r="H30" i="2" s="1"/>
  <c r="H31" i="2" s="1"/>
  <c r="F29" i="2"/>
  <c r="F30" i="2" s="1"/>
  <c r="F31" i="2" s="1"/>
  <c r="D29" i="2"/>
  <c r="D30" i="2" s="1"/>
  <c r="D31" i="2" s="1"/>
  <c r="J23" i="2"/>
  <c r="J24" i="2" s="1"/>
  <c r="J25" i="2" s="1"/>
  <c r="H23" i="2"/>
  <c r="H24" i="2" s="1"/>
  <c r="H25" i="2" s="1"/>
  <c r="F23" i="2"/>
  <c r="F24" i="2" s="1"/>
  <c r="F25" i="2" s="1"/>
  <c r="D23" i="2"/>
  <c r="D24" i="2" s="1"/>
  <c r="D25" i="2" s="1"/>
  <c r="J17" i="2"/>
  <c r="J18" i="2" s="1"/>
  <c r="J19" i="2" s="1"/>
  <c r="H17" i="2"/>
  <c r="H18" i="2" s="1"/>
  <c r="H19" i="2" s="1"/>
  <c r="F17" i="2"/>
  <c r="F18" i="2" s="1"/>
  <c r="F19" i="2" s="1"/>
  <c r="D17" i="2"/>
  <c r="D18" i="2" s="1"/>
  <c r="D19" i="2" s="1"/>
  <c r="J11" i="2"/>
  <c r="J12" i="2" s="1"/>
  <c r="J13" i="2" s="1"/>
  <c r="H11" i="2"/>
  <c r="H12" i="2" s="1"/>
  <c r="H13" i="2" s="1"/>
  <c r="F11" i="2"/>
  <c r="F12" i="2" s="1"/>
  <c r="F13" i="2" s="1"/>
  <c r="D11" i="2"/>
  <c r="D12" i="2" s="1"/>
  <c r="D13" i="2" s="1"/>
</calcChain>
</file>

<file path=xl/sharedStrings.xml><?xml version="1.0" encoding="utf-8"?>
<sst xmlns="http://schemas.openxmlformats.org/spreadsheetml/2006/main" count="100" uniqueCount="45">
  <si>
    <t>Date</t>
  </si>
  <si>
    <t>Description</t>
  </si>
  <si>
    <t>Location</t>
  </si>
  <si>
    <t>Inspector's Signature</t>
  </si>
  <si>
    <t>P.E./P.S. Signature</t>
  </si>
  <si>
    <t>Contractor</t>
  </si>
  <si>
    <t>JMF #</t>
  </si>
  <si>
    <t>Asphalt Supplier</t>
  </si>
  <si>
    <t>CONTID</t>
  </si>
  <si>
    <t>ALTID</t>
  </si>
  <si>
    <t>C-R-S</t>
  </si>
  <si>
    <t>DATE</t>
  </si>
  <si>
    <t>CA-FP-2</t>
  </si>
  <si>
    <t>Random Selection of Asphalt Field Samples (448,403)</t>
  </si>
  <si>
    <t>Proposal Line #</t>
  </si>
  <si>
    <t>Item #</t>
  </si>
  <si>
    <t>Initial accumulative total, tons</t>
  </si>
  <si>
    <t>Sublot size of partial estimate, tons</t>
  </si>
  <si>
    <t>Random percentage number from table</t>
  </si>
  <si>
    <t>Ton in sublot to be sampled  (#2 x #3)</t>
  </si>
  <si>
    <t>Accumulative tonnage at sample location  (#1 + #4)</t>
  </si>
  <si>
    <t>Initial accumulative total for next sublot  (#1 + #2)</t>
  </si>
  <si>
    <t>Sample station location</t>
  </si>
  <si>
    <t>Lane</t>
  </si>
  <si>
    <t>Width of mat  (feet)</t>
  </si>
  <si>
    <t>Distance in feet from edge, R to L    (#9 x #10)</t>
  </si>
  <si>
    <t>Location of sublot</t>
  </si>
  <si>
    <t>Dates placed</t>
  </si>
  <si>
    <t>Inspector's initials</t>
  </si>
  <si>
    <t>A</t>
  </si>
  <si>
    <t>B</t>
  </si>
  <si>
    <t>C</t>
  </si>
  <si>
    <t>D</t>
  </si>
  <si>
    <t>Notes:  Field sampling of Item 448 asphalt is not routine.  Typically the Contractor takes random samples for acceptance at the plant.  This procedure will be used only as directed by the District Monitoring Team.</t>
  </si>
  <si>
    <t>General Observations:</t>
  </si>
  <si>
    <t xml:space="preserve">  RANDOM NUMBERS FOR 448 LOT SAMPLES</t>
  </si>
  <si>
    <t xml:space="preserve">ONE SAMPLE TAKEN IN EVERY 750 TONS OF PRODUCTION. DISREGARD RANDOM NUMBER ON  </t>
  </si>
  <si>
    <t>LAST SUBLOT OF A JMF IF TONNAGE WILL NOT BE MET AND SAMPLE AS NECESSARY.</t>
  </si>
  <si>
    <t xml:space="preserve">           JMF</t>
  </si>
  <si>
    <t>DIRECTION JUST HIT F9 TO</t>
  </si>
  <si>
    <t>GENERATE NEW RANDOM #'S</t>
  </si>
  <si>
    <t>LOT / SUBLOT #</t>
  </si>
  <si>
    <t>RANDOM #</t>
  </si>
  <si>
    <t>SUBLOT TONNAGE</t>
  </si>
  <si>
    <t>JMF TONNAGE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</si>
</sst>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yy;@"/>
    <numFmt numFmtId="165" formatCode="0.000"/>
  </numFmts>
  <fonts count="15" x14ac:knownFonts="1">
    <font>
      <sz val="10"/>
      <name val="Arial"/>
    </font>
    <font>
      <sz val="10"/>
      <name val="Arial"/>
      <family val="2"/>
    </font>
    <font>
      <sz val="8"/>
      <name val="Arial"/>
      <family val="2"/>
    </font>
    <font>
      <b/>
      <sz val="10"/>
      <name val="Arial"/>
      <family val="2"/>
    </font>
    <font>
      <sz val="10"/>
      <name val="Arial"/>
      <family val="2"/>
    </font>
    <font>
      <sz val="10"/>
      <color indexed="10"/>
      <name val="Arial"/>
      <family val="2"/>
    </font>
    <font>
      <b/>
      <sz val="7"/>
      <color indexed="12"/>
      <name val="Arial"/>
      <family val="2"/>
    </font>
    <font>
      <b/>
      <sz val="16"/>
      <name val="Calibri"/>
      <family val="2"/>
      <scheme val="minor"/>
    </font>
    <font>
      <b/>
      <sz val="14"/>
      <name val="Arial"/>
      <family val="2"/>
    </font>
    <font>
      <b/>
      <sz val="12"/>
      <name val="Arial"/>
      <family val="2"/>
    </font>
    <font>
      <b/>
      <sz val="12"/>
      <color indexed="53"/>
      <name val="Arial"/>
      <family val="2"/>
    </font>
    <font>
      <b/>
      <sz val="8"/>
      <color indexed="53"/>
      <name val="Arial"/>
      <family val="2"/>
    </font>
    <font>
      <b/>
      <sz val="9"/>
      <name val="Arial"/>
      <family val="2"/>
    </font>
    <font>
      <b/>
      <sz val="8"/>
      <name val="Arial"/>
      <family val="2"/>
    </font>
    <font>
      <b/>
      <sz val="6"/>
      <name val="Arial"/>
      <family val="2"/>
    </font>
  </fonts>
  <fills count="4">
    <fill>
      <patternFill patternType="none"/>
    </fill>
    <fill>
      <patternFill patternType="gray125"/>
    </fill>
    <fill>
      <patternFill patternType="solid">
        <fgColor indexed="13"/>
        <bgColor indexed="64"/>
      </patternFill>
    </fill>
    <fill>
      <patternFill patternType="solid">
        <fgColor indexed="11"/>
        <bgColor indexed="64"/>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ck">
        <color indexed="64"/>
      </bottom>
      <diagonal/>
    </border>
  </borders>
  <cellStyleXfs count="1">
    <xf numFmtId="0" fontId="0" fillId="0" borderId="0"/>
  </cellStyleXfs>
  <cellXfs count="178">
    <xf numFmtId="0" fontId="0" fillId="0" borderId="0" xfId="0"/>
    <xf numFmtId="0" fontId="0" fillId="0" borderId="0" xfId="0" applyAlignment="1">
      <alignment horizontal="center"/>
    </xf>
    <xf numFmtId="0" fontId="0" fillId="0" borderId="0" xfId="0" applyBorder="1" applyAlignment="1">
      <alignment horizontal="center"/>
    </xf>
    <xf numFmtId="0" fontId="0" fillId="0" borderId="0" xfId="0" applyFill="1" applyBorder="1" applyAlignment="1">
      <alignment horizontal="left"/>
    </xf>
    <xf numFmtId="0" fontId="0" fillId="0" borderId="0" xfId="0" applyBorder="1" applyAlignment="1"/>
    <xf numFmtId="0" fontId="2" fillId="0" borderId="0" xfId="0" applyFont="1" applyBorder="1" applyAlignment="1"/>
    <xf numFmtId="0" fontId="4" fillId="0" borderId="0" xfId="0" applyFont="1" applyAlignment="1"/>
    <xf numFmtId="0" fontId="4" fillId="0" borderId="0" xfId="0" applyFont="1" applyAlignment="1">
      <alignment horizontal="center"/>
    </xf>
    <xf numFmtId="0" fontId="2" fillId="0" borderId="0" xfId="0" applyFont="1" applyBorder="1" applyAlignment="1">
      <alignment horizontal="center"/>
    </xf>
    <xf numFmtId="0" fontId="2"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xf numFmtId="0" fontId="3" fillId="0" borderId="0" xfId="0" applyFont="1" applyBorder="1" applyAlignment="1"/>
    <xf numFmtId="0" fontId="3" fillId="0" borderId="0" xfId="0" applyFont="1" applyFill="1" applyBorder="1" applyAlignment="1"/>
    <xf numFmtId="0" fontId="0" fillId="0" borderId="0" xfId="0" applyBorder="1" applyAlignment="1">
      <alignment horizontal="left"/>
    </xf>
    <xf numFmtId="0" fontId="4" fillId="0" borderId="0" xfId="0" applyFont="1" applyBorder="1" applyAlignment="1">
      <alignment horizontal="left"/>
    </xf>
    <xf numFmtId="0" fontId="4" fillId="0" borderId="0" xfId="0" applyFont="1" applyAlignment="1">
      <alignment horizontal="left"/>
    </xf>
    <xf numFmtId="0" fontId="0" fillId="0" borderId="0" xfId="0" applyBorder="1" applyAlignment="1" applyProtection="1"/>
    <xf numFmtId="0" fontId="0" fillId="0" borderId="0" xfId="0" applyFill="1" applyBorder="1" applyAlignment="1" applyProtection="1"/>
    <xf numFmtId="0" fontId="3" fillId="0" borderId="0" xfId="0" applyFont="1" applyBorder="1" applyAlignment="1" applyProtection="1"/>
    <xf numFmtId="0" fontId="2" fillId="0" borderId="0" xfId="0" applyFont="1" applyBorder="1" applyAlignment="1" applyProtection="1">
      <alignment horizontal="center"/>
    </xf>
    <xf numFmtId="0" fontId="0" fillId="0" borderId="0" xfId="0" applyBorder="1" applyAlignment="1" applyProtection="1">
      <alignment horizontal="left" vertical="top"/>
    </xf>
    <xf numFmtId="0" fontId="0" fillId="0" borderId="3" xfId="0" applyBorder="1" applyAlignment="1" applyProtection="1"/>
    <xf numFmtId="0" fontId="0" fillId="0" borderId="7" xfId="0" applyBorder="1" applyAlignment="1" applyProtection="1">
      <alignment horizontal="center"/>
    </xf>
    <xf numFmtId="0" fontId="0" fillId="0" borderId="8" xfId="0" applyBorder="1" applyAlignment="1" applyProtection="1">
      <alignment horizontal="center"/>
    </xf>
    <xf numFmtId="0" fontId="5" fillId="0" borderId="0" xfId="0" applyFont="1" applyBorder="1" applyAlignment="1" applyProtection="1"/>
    <xf numFmtId="164" fontId="2" fillId="0" borderId="0" xfId="0" applyNumberFormat="1" applyFont="1" applyBorder="1" applyAlignment="1" applyProtection="1">
      <alignment vertical="top"/>
    </xf>
    <xf numFmtId="0" fontId="0" fillId="0" borderId="0" xfId="0" applyBorder="1" applyAlignment="1" applyProtection="1">
      <alignment horizontal="center"/>
    </xf>
    <xf numFmtId="0" fontId="0" fillId="0" borderId="7" xfId="0" applyBorder="1" applyAlignment="1" applyProtection="1"/>
    <xf numFmtId="0" fontId="0" fillId="0" borderId="3" xfId="0" applyBorder="1" applyAlignment="1" applyProtection="1">
      <alignment horizontal="left"/>
    </xf>
    <xf numFmtId="0" fontId="4" fillId="0" borderId="3" xfId="0" applyFont="1" applyFill="1" applyBorder="1" applyAlignment="1" applyProtection="1">
      <alignment horizontal="left"/>
    </xf>
    <xf numFmtId="0" fontId="4" fillId="0" borderId="0" xfId="0" applyFont="1" applyFill="1" applyBorder="1" applyAlignment="1" applyProtection="1">
      <alignment horizontal="left"/>
    </xf>
    <xf numFmtId="0" fontId="0" fillId="0" borderId="3" xfId="0" applyFill="1" applyBorder="1" applyAlignment="1" applyProtection="1">
      <alignment horizontal="left"/>
    </xf>
    <xf numFmtId="0" fontId="0" fillId="0" borderId="0" xfId="0" applyFill="1" applyBorder="1" applyAlignment="1" applyProtection="1">
      <alignment horizontal="left"/>
    </xf>
    <xf numFmtId="0" fontId="0" fillId="0" borderId="0" xfId="0" applyFill="1" applyBorder="1"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center" vertical="top"/>
    </xf>
    <xf numFmtId="0" fontId="1" fillId="0" borderId="3" xfId="0" applyFont="1" applyFill="1" applyBorder="1" applyAlignment="1" applyProtection="1"/>
    <xf numFmtId="0" fontId="1" fillId="0" borderId="0" xfId="0" applyFont="1" applyFill="1" applyBorder="1" applyAlignment="1" applyProtection="1"/>
    <xf numFmtId="0" fontId="2" fillId="0" borderId="0" xfId="0" applyFont="1" applyFill="1" applyBorder="1" applyAlignment="1" applyProtection="1">
      <alignment horizontal="center"/>
    </xf>
    <xf numFmtId="0" fontId="3" fillId="0" borderId="0" xfId="0" applyFont="1" applyFill="1" applyBorder="1" applyAlignment="1" applyProtection="1">
      <alignment horizontal="center"/>
    </xf>
    <xf numFmtId="0" fontId="0" fillId="0" borderId="6" xfId="0" applyBorder="1" applyAlignment="1" applyProtection="1">
      <alignment horizontal="left" vertical="top"/>
    </xf>
    <xf numFmtId="0" fontId="0" fillId="0" borderId="7" xfId="0" applyBorder="1" applyAlignment="1" applyProtection="1">
      <alignment horizontal="center" vertical="top"/>
    </xf>
    <xf numFmtId="0" fontId="0" fillId="0" borderId="7" xfId="0" applyBorder="1" applyAlignment="1" applyProtection="1">
      <alignment horizontal="left" vertical="top"/>
    </xf>
    <xf numFmtId="0" fontId="0" fillId="0" borderId="7" xfId="0" applyBorder="1" applyAlignment="1" applyProtection="1">
      <alignment horizontal="left"/>
    </xf>
    <xf numFmtId="0" fontId="0" fillId="0" borderId="4" xfId="0" applyFill="1" applyBorder="1" applyAlignment="1" applyProtection="1">
      <alignment horizontal="center"/>
    </xf>
    <xf numFmtId="0" fontId="2" fillId="0" borderId="4" xfId="0" applyFont="1" applyFill="1" applyBorder="1" applyAlignment="1" applyProtection="1">
      <alignment horizontal="center"/>
    </xf>
    <xf numFmtId="0" fontId="3" fillId="0" borderId="4" xfId="0" applyFont="1" applyBorder="1" applyAlignment="1" applyProtection="1"/>
    <xf numFmtId="0" fontId="0" fillId="0" borderId="4" xfId="0" applyFill="1" applyBorder="1" applyAlignment="1" applyProtection="1"/>
    <xf numFmtId="0" fontId="0" fillId="0" borderId="0" xfId="0" applyBorder="1" applyAlignment="1" applyProtection="1">
      <alignment horizontal="left"/>
    </xf>
    <xf numFmtId="0" fontId="0" fillId="0" borderId="4" xfId="0" applyBorder="1" applyAlignment="1" applyProtection="1"/>
    <xf numFmtId="0" fontId="0" fillId="0" borderId="0" xfId="0" applyFont="1" applyFill="1" applyBorder="1" applyAlignment="1" applyProtection="1">
      <alignment horizontal="left"/>
    </xf>
    <xf numFmtId="0" fontId="3" fillId="0" borderId="0" xfId="0" applyFont="1" applyBorder="1" applyAlignment="1" applyProtection="1">
      <alignment vertical="top" wrapText="1"/>
    </xf>
    <xf numFmtId="0" fontId="3" fillId="0" borderId="4" xfId="0" applyFont="1" applyBorder="1" applyAlignment="1" applyProtection="1">
      <alignment vertical="top" wrapText="1"/>
    </xf>
    <xf numFmtId="0" fontId="0" fillId="0" borderId="4" xfId="0" applyBorder="1" applyAlignment="1" applyProtection="1">
      <alignment horizontal="center"/>
    </xf>
    <xf numFmtId="0" fontId="8" fillId="0" borderId="0" xfId="0" applyFont="1"/>
    <xf numFmtId="0" fontId="9" fillId="0" borderId="0" xfId="0" applyFont="1"/>
    <xf numFmtId="0" fontId="10" fillId="0" borderId="0" xfId="0" applyFont="1"/>
    <xf numFmtId="0" fontId="3" fillId="0" borderId="0" xfId="0" applyFont="1"/>
    <xf numFmtId="0" fontId="11" fillId="0" borderId="0" xfId="0" applyFont="1"/>
    <xf numFmtId="0" fontId="12" fillId="0" borderId="0" xfId="0" applyFont="1"/>
    <xf numFmtId="0" fontId="13" fillId="0" borderId="0" xfId="0" applyFont="1"/>
    <xf numFmtId="0" fontId="9" fillId="2" borderId="18" xfId="0" applyFont="1" applyFill="1" applyBorder="1"/>
    <xf numFmtId="0" fontId="9" fillId="2" borderId="2" xfId="0" applyFont="1" applyFill="1" applyBorder="1"/>
    <xf numFmtId="0" fontId="9" fillId="0" borderId="18" xfId="0" applyFont="1" applyBorder="1"/>
    <xf numFmtId="0" fontId="9" fillId="0" borderId="19" xfId="0" applyFont="1" applyBorder="1"/>
    <xf numFmtId="0" fontId="0" fillId="3" borderId="0" xfId="0" applyFill="1"/>
    <xf numFmtId="0" fontId="0" fillId="0" borderId="0" xfId="0" applyBorder="1"/>
    <xf numFmtId="0" fontId="14" fillId="0" borderId="0" xfId="0" applyFont="1" applyBorder="1"/>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0" xfId="0" applyFont="1" applyFill="1"/>
    <xf numFmtId="0" fontId="3" fillId="0" borderId="0" xfId="0" applyFont="1" applyFill="1" applyBorder="1"/>
    <xf numFmtId="0" fontId="3" fillId="0" borderId="32" xfId="0" applyFont="1" applyFill="1" applyBorder="1" applyAlignment="1">
      <alignment horizontal="right"/>
    </xf>
    <xf numFmtId="0" fontId="3" fillId="0" borderId="33" xfId="0" applyFont="1" applyFill="1" applyBorder="1"/>
    <xf numFmtId="0" fontId="3" fillId="0" borderId="2" xfId="0" applyFont="1" applyFill="1" applyBorder="1"/>
    <xf numFmtId="0" fontId="3" fillId="0" borderId="2" xfId="0" applyFont="1" applyFill="1" applyBorder="1" applyAlignment="1">
      <alignment horizontal="right"/>
    </xf>
    <xf numFmtId="0" fontId="0" fillId="0" borderId="0" xfId="0" applyFill="1" applyBorder="1"/>
    <xf numFmtId="0" fontId="0" fillId="0" borderId="0" xfId="0" applyFill="1"/>
    <xf numFmtId="165" fontId="3" fillId="0" borderId="32" xfId="0" applyNumberFormat="1" applyFont="1" applyFill="1" applyBorder="1" applyAlignment="1">
      <alignment horizontal="center"/>
    </xf>
    <xf numFmtId="0" fontId="0" fillId="0" borderId="33" xfId="0" applyFill="1" applyBorder="1"/>
    <xf numFmtId="165" fontId="3" fillId="0" borderId="2" xfId="0" applyNumberFormat="1" applyFont="1" applyFill="1" applyBorder="1"/>
    <xf numFmtId="0" fontId="3" fillId="0" borderId="0" xfId="0" applyFont="1" applyBorder="1"/>
    <xf numFmtId="1" fontId="3" fillId="0" borderId="32" xfId="0" applyNumberFormat="1" applyFont="1" applyFill="1" applyBorder="1" applyAlignment="1">
      <alignment horizontal="center"/>
    </xf>
    <xf numFmtId="1" fontId="3" fillId="0" borderId="2" xfId="0" applyNumberFormat="1" applyFont="1" applyBorder="1"/>
    <xf numFmtId="0" fontId="3" fillId="0" borderId="33" xfId="0" applyFont="1" applyBorder="1"/>
    <xf numFmtId="1" fontId="3" fillId="0" borderId="34" xfId="0" applyNumberFormat="1" applyFont="1" applyFill="1" applyBorder="1" applyAlignment="1">
      <alignment horizontal="center"/>
    </xf>
    <xf numFmtId="0" fontId="3" fillId="0" borderId="35" xfId="0" applyFont="1" applyFill="1" applyBorder="1" applyAlignment="1">
      <alignment horizontal="center"/>
    </xf>
    <xf numFmtId="1" fontId="3" fillId="0" borderId="36" xfId="0" applyNumberFormat="1" applyFont="1" applyBorder="1"/>
    <xf numFmtId="0" fontId="3" fillId="0" borderId="35" xfId="0" applyFont="1" applyBorder="1"/>
    <xf numFmtId="0" fontId="13" fillId="0" borderId="0" xfId="0" applyFont="1" applyBorder="1"/>
    <xf numFmtId="0" fontId="3" fillId="0" borderId="32" xfId="0" applyFont="1" applyBorder="1"/>
    <xf numFmtId="165" fontId="3" fillId="0" borderId="37" xfId="0" applyNumberFormat="1" applyFont="1" applyBorder="1"/>
    <xf numFmtId="0" fontId="3" fillId="0" borderId="38" xfId="0" applyFont="1" applyBorder="1"/>
    <xf numFmtId="1" fontId="3" fillId="0" borderId="37" xfId="0" applyNumberFormat="1" applyFont="1" applyBorder="1"/>
    <xf numFmtId="1" fontId="3" fillId="0" borderId="39" xfId="0" applyNumberFormat="1" applyFont="1" applyBorder="1"/>
    <xf numFmtId="0" fontId="3" fillId="0" borderId="40" xfId="0" applyFont="1" applyBorder="1"/>
    <xf numFmtId="0" fontId="3" fillId="0" borderId="2" xfId="0" applyFont="1" applyBorder="1"/>
    <xf numFmtId="1" fontId="3" fillId="0" borderId="1" xfId="0" applyNumberFormat="1" applyFont="1" applyBorder="1"/>
    <xf numFmtId="1" fontId="3" fillId="0" borderId="41" xfId="0" applyNumberFormat="1" applyFont="1" applyBorder="1"/>
    <xf numFmtId="0" fontId="0" fillId="0" borderId="3" xfId="0" applyBorder="1" applyAlignment="1" applyProtection="1">
      <alignment horizontal="center" vertical="top"/>
    </xf>
    <xf numFmtId="0" fontId="0" fillId="0" borderId="0" xfId="0" applyBorder="1" applyAlignment="1" applyProtection="1">
      <alignment horizontal="center" vertical="top"/>
    </xf>
    <xf numFmtId="0" fontId="0" fillId="0" borderId="3" xfId="0" applyFill="1" applyBorder="1" applyAlignment="1" applyProtection="1">
      <alignment horizontal="left"/>
    </xf>
    <xf numFmtId="0" fontId="0" fillId="0" borderId="0" xfId="0" applyFill="1" applyBorder="1" applyAlignment="1" applyProtection="1">
      <alignment horizontal="left"/>
    </xf>
    <xf numFmtId="0" fontId="7" fillId="0" borderId="9" xfId="0" applyFont="1" applyBorder="1" applyAlignment="1" applyProtection="1"/>
    <xf numFmtId="0" fontId="7" fillId="0" borderId="10" xfId="0" applyFont="1" applyBorder="1" applyAlignment="1" applyProtection="1"/>
    <xf numFmtId="0" fontId="4" fillId="0" borderId="3" xfId="0" applyFont="1" applyFill="1" applyBorder="1" applyAlignment="1" applyProtection="1">
      <alignment horizontal="left"/>
    </xf>
    <xf numFmtId="0" fontId="4" fillId="0" borderId="0" xfId="0" applyFont="1" applyFill="1" applyBorder="1" applyAlignment="1" applyProtection="1">
      <alignment horizontal="left"/>
    </xf>
    <xf numFmtId="0" fontId="0" fillId="0" borderId="1" xfId="0" applyFill="1" applyBorder="1" applyAlignment="1" applyProtection="1">
      <alignment horizontal="left"/>
      <protection locked="0"/>
    </xf>
    <xf numFmtId="164" fontId="6" fillId="0" borderId="3" xfId="0" applyNumberFormat="1" applyFont="1" applyBorder="1" applyAlignment="1" applyProtection="1">
      <alignment horizontal="left" vertical="top" wrapText="1"/>
    </xf>
    <xf numFmtId="164" fontId="6" fillId="0" borderId="0" xfId="0" applyNumberFormat="1" applyFont="1" applyBorder="1" applyAlignment="1" applyProtection="1">
      <alignment horizontal="left" vertical="top"/>
    </xf>
    <xf numFmtId="0" fontId="7" fillId="0" borderId="9" xfId="0" applyFont="1" applyBorder="1" applyAlignment="1" applyProtection="1">
      <alignment horizontal="left"/>
    </xf>
    <xf numFmtId="0" fontId="7" fillId="0" borderId="10" xfId="0" applyFont="1" applyBorder="1" applyAlignment="1" applyProtection="1">
      <alignment horizontal="left"/>
    </xf>
    <xf numFmtId="0" fontId="7" fillId="0" borderId="11" xfId="0" applyFont="1" applyBorder="1" applyAlignment="1" applyProtection="1">
      <alignment horizontal="left"/>
    </xf>
    <xf numFmtId="0" fontId="4" fillId="0" borderId="0" xfId="0" applyFont="1" applyFill="1" applyBorder="1" applyAlignment="1" applyProtection="1">
      <alignment horizontal="center"/>
    </xf>
    <xf numFmtId="0" fontId="0" fillId="0" borderId="1" xfId="0" applyFill="1" applyBorder="1" applyAlignment="1" applyProtection="1">
      <alignment horizontal="center"/>
      <protection locked="0"/>
    </xf>
    <xf numFmtId="0" fontId="0" fillId="0" borderId="0" xfId="0" applyFill="1" applyBorder="1" applyAlignment="1" applyProtection="1">
      <alignment horizontal="center"/>
    </xf>
    <xf numFmtId="0" fontId="4" fillId="0" borderId="0" xfId="0" applyFont="1" applyBorder="1" applyAlignment="1" applyProtection="1">
      <alignment horizontal="center"/>
    </xf>
    <xf numFmtId="0" fontId="0" fillId="0" borderId="0" xfId="0" applyBorder="1" applyAlignment="1" applyProtection="1">
      <alignment horizontal="center"/>
    </xf>
    <xf numFmtId="0" fontId="0" fillId="0" borderId="14"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2" xfId="0" applyBorder="1" applyProtection="1">
      <protection locked="0"/>
    </xf>
    <xf numFmtId="0" fontId="0" fillId="0" borderId="19" xfId="0" applyBorder="1" applyProtection="1">
      <protection locked="0"/>
    </xf>
    <xf numFmtId="0" fontId="1" fillId="0" borderId="2" xfId="0" applyFont="1" applyFill="1" applyBorder="1" applyAlignment="1" applyProtection="1">
      <alignment horizontal="left"/>
      <protection locked="0"/>
    </xf>
    <xf numFmtId="0" fontId="1" fillId="0" borderId="0" xfId="0" applyFont="1" applyFill="1" applyBorder="1" applyAlignment="1" applyProtection="1">
      <alignment horizontal="center"/>
    </xf>
    <xf numFmtId="0" fontId="0" fillId="0" borderId="9" xfId="0" applyFont="1" applyFill="1" applyBorder="1" applyAlignment="1" applyProtection="1">
      <alignment horizontal="left"/>
    </xf>
    <xf numFmtId="0" fontId="0" fillId="0" borderId="10" xfId="0" applyFont="1" applyFill="1" applyBorder="1" applyAlignment="1" applyProtection="1">
      <alignment horizontal="left"/>
    </xf>
    <xf numFmtId="0" fontId="0" fillId="0" borderId="12" xfId="0" applyBorder="1" applyAlignment="1" applyProtection="1">
      <alignment horizontal="left"/>
    </xf>
    <xf numFmtId="0" fontId="0" fillId="0" borderId="13" xfId="0" applyBorder="1" applyAlignment="1" applyProtection="1">
      <alignment horizontal="left"/>
    </xf>
    <xf numFmtId="0" fontId="1" fillId="0" borderId="21" xfId="0" applyFont="1" applyBorder="1" applyAlignment="1" applyProtection="1">
      <alignment horizontal="left"/>
    </xf>
    <xf numFmtId="0" fontId="1" fillId="0" borderId="22" xfId="0" applyFont="1" applyBorder="1" applyAlignment="1" applyProtection="1">
      <alignment horizontal="left"/>
    </xf>
    <xf numFmtId="0" fontId="2" fillId="0" borderId="1"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1" xfId="0" applyFont="1" applyBorder="1" applyAlignment="1" applyProtection="1">
      <alignment horizontal="left"/>
      <protection locked="0"/>
    </xf>
    <xf numFmtId="0" fontId="5" fillId="0" borderId="5"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0" fillId="0" borderId="12" xfId="0" applyFill="1" applyBorder="1" applyAlignment="1" applyProtection="1">
      <alignment horizontal="left"/>
    </xf>
    <xf numFmtId="0" fontId="0" fillId="0" borderId="13" xfId="0" applyFill="1" applyBorder="1" applyAlignment="1" applyProtection="1">
      <alignment horizontal="left"/>
    </xf>
    <xf numFmtId="0" fontId="0" fillId="0" borderId="16" xfId="0" applyBorder="1" applyAlignment="1" applyProtection="1">
      <alignment horizontal="center"/>
      <protection locked="0"/>
    </xf>
    <xf numFmtId="0" fontId="0" fillId="0" borderId="17" xfId="0" applyBorder="1" applyAlignment="1" applyProtection="1">
      <alignment horizontal="left"/>
    </xf>
    <xf numFmtId="0" fontId="0" fillId="0" borderId="2" xfId="0" applyBorder="1" applyProtection="1"/>
    <xf numFmtId="0" fontId="0" fillId="0" borderId="19" xfId="0" applyBorder="1" applyProtection="1"/>
    <xf numFmtId="0" fontId="0" fillId="0" borderId="20" xfId="0" applyBorder="1" applyProtection="1">
      <protection locked="0"/>
    </xf>
    <xf numFmtId="0" fontId="0" fillId="0" borderId="25" xfId="0" applyBorder="1" applyAlignment="1" applyProtection="1">
      <alignment horizontal="center"/>
      <protection locked="0"/>
    </xf>
    <xf numFmtId="0" fontId="0" fillId="0" borderId="21" xfId="0" applyFill="1" applyBorder="1" applyAlignment="1" applyProtection="1">
      <alignment horizontal="left"/>
    </xf>
    <xf numFmtId="0" fontId="0" fillId="0" borderId="22" xfId="0" applyFill="1" applyBorder="1" applyAlignment="1" applyProtection="1">
      <alignment horizontal="left"/>
    </xf>
    <xf numFmtId="0" fontId="0" fillId="0" borderId="11" xfId="0" applyBorder="1" applyAlignment="1" applyProtection="1">
      <alignment horizontal="center"/>
      <protection locked="0"/>
    </xf>
    <xf numFmtId="0" fontId="0" fillId="0" borderId="2" xfId="0" applyBorder="1" applyAlignment="1" applyProtection="1">
      <alignment horizontal="left"/>
    </xf>
    <xf numFmtId="0" fontId="0" fillId="0" borderId="20" xfId="0" applyBorder="1" applyAlignment="1" applyProtection="1">
      <alignment horizontal="center"/>
      <protection locked="0"/>
    </xf>
    <xf numFmtId="0" fontId="0" fillId="0" borderId="17" xfId="0" applyFill="1" applyBorder="1" applyAlignment="1" applyProtection="1">
      <alignment horizontal="left"/>
    </xf>
    <xf numFmtId="0" fontId="0" fillId="0" borderId="2" xfId="0" applyFill="1" applyBorder="1" applyAlignment="1" applyProtection="1">
      <alignment horizontal="left"/>
    </xf>
    <xf numFmtId="0" fontId="3" fillId="0" borderId="0" xfId="0" applyFont="1" applyBorder="1" applyAlignment="1" applyProtection="1">
      <alignment horizontal="left" vertical="top" wrapText="1"/>
    </xf>
    <xf numFmtId="0" fontId="3" fillId="0" borderId="4" xfId="0" applyFont="1" applyBorder="1" applyAlignment="1" applyProtection="1">
      <alignment horizontal="left" vertical="top" wrapText="1"/>
    </xf>
    <xf numFmtId="0" fontId="3" fillId="0" borderId="0" xfId="0" applyFont="1" applyBorder="1" applyAlignment="1" applyProtection="1">
      <alignment horizontal="left" wrapText="1"/>
    </xf>
    <xf numFmtId="0" fontId="0" fillId="0" borderId="2"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1" fillId="0" borderId="2" xfId="0" applyFont="1" applyFill="1" applyBorder="1" applyAlignment="1" applyProtection="1">
      <alignment horizontal="center"/>
      <protection locked="0"/>
    </xf>
    <xf numFmtId="0" fontId="1" fillId="0" borderId="20" xfId="0" applyFont="1" applyFill="1" applyBorder="1" applyAlignment="1" applyProtection="1">
      <alignment horizontal="center"/>
      <protection locked="0"/>
    </xf>
    <xf numFmtId="0" fontId="0" fillId="0" borderId="28" xfId="0" applyFill="1" applyBorder="1" applyAlignment="1" applyProtection="1">
      <alignment horizontal="left"/>
      <protection locked="0"/>
    </xf>
    <xf numFmtId="0" fontId="0" fillId="0" borderId="2" xfId="0" applyFill="1" applyBorder="1" applyAlignment="1" applyProtection="1">
      <alignment horizontal="left"/>
      <protection locked="0"/>
    </xf>
    <xf numFmtId="0" fontId="0" fillId="0" borderId="20" xfId="0" applyFill="1" applyBorder="1" applyAlignment="1" applyProtection="1">
      <alignment horizontal="left"/>
      <protection locked="0"/>
    </xf>
    <xf numFmtId="0" fontId="0" fillId="0" borderId="12" xfId="0" applyFont="1" applyFill="1" applyBorder="1" applyAlignment="1" applyProtection="1">
      <alignment horizontal="left"/>
    </xf>
    <xf numFmtId="0" fontId="0" fillId="0" borderId="13" xfId="0" applyFont="1" applyFill="1" applyBorder="1" applyAlignment="1" applyProtection="1">
      <alignment horizontal="left"/>
    </xf>
    <xf numFmtId="0" fontId="0" fillId="0" borderId="21" xfId="0" applyBorder="1" applyAlignment="1" applyProtection="1">
      <alignment horizontal="left"/>
    </xf>
    <xf numFmtId="0" fontId="0" fillId="0" borderId="22" xfId="0" applyBorder="1" applyAlignment="1" applyProtection="1">
      <alignment horizontal="left"/>
    </xf>
    <xf numFmtId="0" fontId="4" fillId="0" borderId="0"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14285714285714"/>
          <c:y val="0.12931034482758622"/>
          <c:w val="0.79285714285714282"/>
          <c:h val="0.75"/>
        </c:manualLayout>
      </c:layout>
      <c:barChart>
        <c:barDir val="col"/>
        <c:grouping val="clustered"/>
        <c:varyColors val="0"/>
        <c:dLbls>
          <c:showLegendKey val="0"/>
          <c:showVal val="0"/>
          <c:showCatName val="0"/>
          <c:showSerName val="0"/>
          <c:showPercent val="0"/>
          <c:showBubbleSize val="0"/>
        </c:dLbls>
        <c:gapWidth val="80"/>
        <c:axId val="196431368"/>
        <c:axId val="196054672"/>
      </c:barChart>
      <c:catAx>
        <c:axId val="196431368"/>
        <c:scaling>
          <c:orientation val="minMax"/>
        </c:scaling>
        <c:delete val="0"/>
        <c:axPos val="b"/>
        <c:minorGridlines>
          <c:spPr>
            <a:ln w="3175">
              <a:solidFill>
                <a:srgbClr val="808080"/>
              </a:solidFill>
              <a:prstDash val="solid"/>
            </a:ln>
          </c:spPr>
        </c:minorGridlines>
        <c:majorTickMark val="cross"/>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en-US"/>
          </a:p>
        </c:txPr>
        <c:crossAx val="196054672"/>
        <c:crosses val="autoZero"/>
        <c:auto val="1"/>
        <c:lblAlgn val="ctr"/>
        <c:lblOffset val="100"/>
        <c:tickMarkSkip val="1"/>
        <c:noMultiLvlLbl val="0"/>
      </c:catAx>
      <c:valAx>
        <c:axId val="196054672"/>
        <c:scaling>
          <c:orientation val="minMax"/>
        </c:scaling>
        <c:delete val="0"/>
        <c:axPos val="l"/>
        <c:majorGridlines>
          <c:spPr>
            <a:ln w="3175">
              <a:solidFill>
                <a:srgbClr val="808080"/>
              </a:solidFill>
              <a:prstDash val="solid"/>
            </a:ln>
          </c:spPr>
        </c:majorGridlines>
        <c:majorTickMark val="cross"/>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Arial"/>
                <a:ea typeface="Arial"/>
                <a:cs typeface="Arial"/>
              </a:defRPr>
            </a:pPr>
            <a:endParaRPr lang="en-US"/>
          </a:p>
        </c:txPr>
        <c:crossAx val="196431368"/>
        <c:crosses val="autoZero"/>
        <c:crossBetween val="between"/>
      </c:valAx>
      <c:spPr>
        <a:no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57150</xdr:colOff>
      <xdr:row>27</xdr:row>
      <xdr:rowOff>76200</xdr:rowOff>
    </xdr:from>
    <xdr:to>
      <xdr:col>12</xdr:col>
      <xdr:colOff>133350</xdr:colOff>
      <xdr:row>28</xdr:row>
      <xdr:rowOff>47625</xdr:rowOff>
    </xdr:to>
    <xdr:sp macro="" textlink="">
      <xdr:nvSpPr>
        <xdr:cNvPr id="6" name="Text Box 57"/>
        <xdr:cNvSpPr txBox="1">
          <a:spLocks noChangeArrowheads="1"/>
        </xdr:cNvSpPr>
      </xdr:nvSpPr>
      <xdr:spPr bwMode="auto">
        <a:xfrm>
          <a:off x="2886075" y="693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57150</xdr:colOff>
      <xdr:row>27</xdr:row>
      <xdr:rowOff>76200</xdr:rowOff>
    </xdr:from>
    <xdr:to>
      <xdr:col>12</xdr:col>
      <xdr:colOff>133350</xdr:colOff>
      <xdr:row>28</xdr:row>
      <xdr:rowOff>47625</xdr:rowOff>
    </xdr:to>
    <xdr:sp macro="" textlink="">
      <xdr:nvSpPr>
        <xdr:cNvPr id="7" name="Text Box 76"/>
        <xdr:cNvSpPr txBox="1">
          <a:spLocks noChangeArrowheads="1"/>
        </xdr:cNvSpPr>
      </xdr:nvSpPr>
      <xdr:spPr bwMode="auto">
        <a:xfrm>
          <a:off x="2886075" y="6934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xdr:colOff>
      <xdr:row>28</xdr:row>
      <xdr:rowOff>76200</xdr:rowOff>
    </xdr:from>
    <xdr:to>
      <xdr:col>13</xdr:col>
      <xdr:colOff>133350</xdr:colOff>
      <xdr:row>29</xdr:row>
      <xdr:rowOff>47625</xdr:rowOff>
    </xdr:to>
    <xdr:sp macro="" textlink="">
      <xdr:nvSpPr>
        <xdr:cNvPr id="8" name="Text Box 77"/>
        <xdr:cNvSpPr txBox="1">
          <a:spLocks noChangeArrowheads="1"/>
        </xdr:cNvSpPr>
      </xdr:nvSpPr>
      <xdr:spPr bwMode="auto">
        <a:xfrm>
          <a:off x="2886075" y="7162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xdr:colOff>
      <xdr:row>29</xdr:row>
      <xdr:rowOff>76200</xdr:rowOff>
    </xdr:from>
    <xdr:to>
      <xdr:col>13</xdr:col>
      <xdr:colOff>133350</xdr:colOff>
      <xdr:row>30</xdr:row>
      <xdr:rowOff>47625</xdr:rowOff>
    </xdr:to>
    <xdr:sp macro="" textlink="">
      <xdr:nvSpPr>
        <xdr:cNvPr id="9" name="Text Box 86"/>
        <xdr:cNvSpPr txBox="1">
          <a:spLocks noChangeArrowheads="1"/>
        </xdr:cNvSpPr>
      </xdr:nvSpPr>
      <xdr:spPr bwMode="auto">
        <a:xfrm>
          <a:off x="2886075" y="73914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xdr:colOff>
      <xdr:row>29</xdr:row>
      <xdr:rowOff>76200</xdr:rowOff>
    </xdr:from>
    <xdr:to>
      <xdr:col>13</xdr:col>
      <xdr:colOff>133350</xdr:colOff>
      <xdr:row>30</xdr:row>
      <xdr:rowOff>47625</xdr:rowOff>
    </xdr:to>
    <xdr:sp macro="" textlink="">
      <xdr:nvSpPr>
        <xdr:cNvPr id="10" name="Text Box 94"/>
        <xdr:cNvSpPr txBox="1">
          <a:spLocks noChangeArrowheads="1"/>
        </xdr:cNvSpPr>
      </xdr:nvSpPr>
      <xdr:spPr bwMode="auto">
        <a:xfrm>
          <a:off x="2886075" y="73914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57150</xdr:colOff>
      <xdr:row>29</xdr:row>
      <xdr:rowOff>76200</xdr:rowOff>
    </xdr:from>
    <xdr:to>
      <xdr:col>13</xdr:col>
      <xdr:colOff>133350</xdr:colOff>
      <xdr:row>30</xdr:row>
      <xdr:rowOff>47625</xdr:rowOff>
    </xdr:to>
    <xdr:sp macro="" textlink="">
      <xdr:nvSpPr>
        <xdr:cNvPr id="11" name="Text Box 95"/>
        <xdr:cNvSpPr txBox="1">
          <a:spLocks noChangeArrowheads="1"/>
        </xdr:cNvSpPr>
      </xdr:nvSpPr>
      <xdr:spPr bwMode="auto">
        <a:xfrm>
          <a:off x="2886075" y="73914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133350</xdr:rowOff>
    </xdr:from>
    <xdr:to>
      <xdr:col>2</xdr:col>
      <xdr:colOff>114300</xdr:colOff>
      <xdr:row>6</xdr:row>
      <xdr:rowOff>228600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0.03546</cdr:x>
      <cdr:y>0.04274</cdr:y>
    </cdr:from>
    <cdr:to>
      <cdr:x>0.96454</cdr:x>
      <cdr:y>0.95726</cdr:y>
    </cdr:to>
    <cdr:pic>
      <cdr:nvPicPr>
        <cdr:cNvPr id="2049" name="Picture 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50800" y="50800"/>
          <a:ext cx="1247775" cy="1019175"/>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AB106"/>
  <sheetViews>
    <sheetView tabSelected="1" topLeftCell="A13" zoomScaleNormal="100" workbookViewId="0">
      <selection activeCell="C33" sqref="C33:AA38"/>
    </sheetView>
  </sheetViews>
  <sheetFormatPr defaultColWidth="3.7109375" defaultRowHeight="18" customHeight="1" x14ac:dyDescent="0.2"/>
  <cols>
    <col min="1" max="1" width="3.7109375" style="1"/>
    <col min="2" max="2" width="4.42578125" style="1" customWidth="1"/>
    <col min="3" max="3" width="5.7109375" style="1" customWidth="1"/>
    <col min="4" max="8" width="3.7109375" style="1"/>
    <col min="9" max="9" width="4.42578125" style="1" customWidth="1"/>
    <col min="10" max="10" width="5.7109375" style="1" customWidth="1"/>
    <col min="11" max="15" width="3.7109375" style="1"/>
    <col min="16" max="16" width="4.42578125" style="1" customWidth="1"/>
    <col min="17" max="17" width="5.7109375" style="1" customWidth="1"/>
    <col min="18" max="22" width="3.7109375" style="1"/>
    <col min="23" max="23" width="4.42578125" style="1" customWidth="1"/>
    <col min="24" max="24" width="5.7109375" style="1" customWidth="1"/>
    <col min="25" max="26" width="3.7109375" style="1"/>
    <col min="27" max="27" width="6.5703125" style="1" customWidth="1"/>
    <col min="28" max="16384" width="3.7109375" style="1"/>
  </cols>
  <sheetData>
    <row r="1" spans="2:28" ht="30.75" customHeight="1" thickBot="1" x14ac:dyDescent="0.4">
      <c r="B1" s="105" t="s">
        <v>12</v>
      </c>
      <c r="C1" s="106"/>
      <c r="D1" s="106"/>
      <c r="E1" s="112" t="s">
        <v>13</v>
      </c>
      <c r="F1" s="113"/>
      <c r="G1" s="113"/>
      <c r="H1" s="113"/>
      <c r="I1" s="113"/>
      <c r="J1" s="113"/>
      <c r="K1" s="113"/>
      <c r="L1" s="113"/>
      <c r="M1" s="113"/>
      <c r="N1" s="113"/>
      <c r="O1" s="113"/>
      <c r="P1" s="113"/>
      <c r="Q1" s="113"/>
      <c r="R1" s="113"/>
      <c r="S1" s="113"/>
      <c r="T1" s="113"/>
      <c r="U1" s="113"/>
      <c r="V1" s="113"/>
      <c r="W1" s="113"/>
      <c r="X1" s="113"/>
      <c r="Y1" s="113"/>
      <c r="Z1" s="113"/>
      <c r="AA1" s="114"/>
      <c r="AB1" s="2"/>
    </row>
    <row r="2" spans="2:28" ht="18" customHeight="1" x14ac:dyDescent="0.2">
      <c r="B2" s="110"/>
      <c r="C2" s="111"/>
      <c r="D2" s="111"/>
      <c r="E2" s="111"/>
      <c r="F2" s="17"/>
      <c r="G2" s="17"/>
      <c r="H2" s="17"/>
      <c r="I2" s="17"/>
      <c r="J2" s="17"/>
      <c r="K2" s="17"/>
      <c r="L2" s="17"/>
      <c r="M2" s="17"/>
      <c r="N2" s="17"/>
      <c r="O2" s="17"/>
      <c r="P2" s="17"/>
      <c r="Q2" s="17"/>
      <c r="R2" s="118" t="s">
        <v>11</v>
      </c>
      <c r="S2" s="119"/>
      <c r="T2" s="119"/>
      <c r="U2" s="119"/>
      <c r="V2" s="121"/>
      <c r="W2" s="121"/>
      <c r="X2" s="121"/>
      <c r="Y2" s="121"/>
      <c r="Z2" s="121"/>
      <c r="AA2" s="149"/>
      <c r="AB2" s="2"/>
    </row>
    <row r="3" spans="2:28" ht="18" customHeight="1" x14ac:dyDescent="0.2">
      <c r="B3" s="107" t="s">
        <v>8</v>
      </c>
      <c r="C3" s="108"/>
      <c r="D3" s="108"/>
      <c r="E3" s="109"/>
      <c r="F3" s="109"/>
      <c r="G3" s="109"/>
      <c r="H3" s="109"/>
      <c r="I3" s="109"/>
      <c r="J3" s="33"/>
      <c r="K3" s="115" t="s">
        <v>9</v>
      </c>
      <c r="L3" s="115"/>
      <c r="M3" s="115"/>
      <c r="N3" s="116"/>
      <c r="O3" s="116"/>
      <c r="P3" s="116"/>
      <c r="Q3" s="18"/>
      <c r="R3" s="115" t="s">
        <v>10</v>
      </c>
      <c r="S3" s="117"/>
      <c r="T3" s="117"/>
      <c r="U3" s="117"/>
      <c r="V3" s="165"/>
      <c r="W3" s="165"/>
      <c r="X3" s="165"/>
      <c r="Y3" s="165"/>
      <c r="Z3" s="165"/>
      <c r="AA3" s="166"/>
      <c r="AB3" s="2"/>
    </row>
    <row r="4" spans="2:28" ht="18" customHeight="1" x14ac:dyDescent="0.2">
      <c r="B4" s="103" t="s">
        <v>5</v>
      </c>
      <c r="C4" s="104"/>
      <c r="D4" s="104"/>
      <c r="E4" s="109"/>
      <c r="F4" s="109"/>
      <c r="G4" s="109"/>
      <c r="H4" s="109"/>
      <c r="I4" s="109"/>
      <c r="J4" s="109"/>
      <c r="K4" s="109"/>
      <c r="L4" s="109"/>
      <c r="M4" s="109"/>
      <c r="N4" s="109"/>
      <c r="O4" s="109"/>
      <c r="P4" s="109"/>
      <c r="Q4" s="18"/>
      <c r="R4" s="117" t="s">
        <v>14</v>
      </c>
      <c r="S4" s="117"/>
      <c r="T4" s="117"/>
      <c r="U4" s="117"/>
      <c r="V4" s="165"/>
      <c r="W4" s="165"/>
      <c r="X4" s="165"/>
      <c r="Y4" s="165"/>
      <c r="Z4" s="165"/>
      <c r="AA4" s="166"/>
      <c r="AB4" s="2"/>
    </row>
    <row r="5" spans="2:28" ht="18" customHeight="1" x14ac:dyDescent="0.2">
      <c r="B5" s="103" t="s">
        <v>1</v>
      </c>
      <c r="C5" s="104"/>
      <c r="D5" s="104"/>
      <c r="E5" s="134"/>
      <c r="F5" s="134"/>
      <c r="G5" s="134"/>
      <c r="H5" s="134"/>
      <c r="I5" s="134"/>
      <c r="J5" s="134"/>
      <c r="K5" s="134"/>
      <c r="L5" s="134"/>
      <c r="M5" s="134"/>
      <c r="N5" s="134"/>
      <c r="O5" s="134"/>
      <c r="P5" s="134"/>
      <c r="Q5" s="38"/>
      <c r="R5" s="135" t="s">
        <v>15</v>
      </c>
      <c r="S5" s="135"/>
      <c r="T5" s="135"/>
      <c r="U5" s="135"/>
      <c r="V5" s="167"/>
      <c r="W5" s="167"/>
      <c r="X5" s="167"/>
      <c r="Y5" s="167"/>
      <c r="Z5" s="167"/>
      <c r="AA5" s="168"/>
      <c r="AB5" s="2"/>
    </row>
    <row r="6" spans="2:28" ht="18" customHeight="1" x14ac:dyDescent="0.2">
      <c r="B6" s="103" t="s">
        <v>2</v>
      </c>
      <c r="C6" s="104"/>
      <c r="D6" s="104"/>
      <c r="E6" s="109"/>
      <c r="F6" s="109"/>
      <c r="G6" s="109"/>
      <c r="H6" s="109"/>
      <c r="I6" s="109"/>
      <c r="J6" s="109"/>
      <c r="K6" s="109"/>
      <c r="L6" s="109"/>
      <c r="M6" s="109"/>
      <c r="N6" s="109"/>
      <c r="O6" s="109"/>
      <c r="P6" s="109"/>
      <c r="Q6" s="109"/>
      <c r="R6" s="109"/>
      <c r="S6" s="109"/>
      <c r="T6" s="109"/>
      <c r="U6" s="109"/>
      <c r="V6" s="109"/>
      <c r="W6" s="109"/>
      <c r="X6" s="109"/>
      <c r="Y6" s="109"/>
      <c r="Z6" s="109"/>
      <c r="AA6" s="169"/>
      <c r="AB6" s="2"/>
    </row>
    <row r="7" spans="2:28" ht="18" customHeight="1" x14ac:dyDescent="0.2">
      <c r="B7" s="103" t="s">
        <v>7</v>
      </c>
      <c r="C7" s="104"/>
      <c r="D7" s="104"/>
      <c r="E7" s="104"/>
      <c r="F7" s="109"/>
      <c r="G7" s="109"/>
      <c r="H7" s="109"/>
      <c r="I7" s="109"/>
      <c r="J7" s="109"/>
      <c r="K7" s="109"/>
      <c r="L7" s="109"/>
      <c r="M7" s="109"/>
      <c r="N7" s="34"/>
      <c r="O7" s="34"/>
      <c r="P7" s="34"/>
      <c r="Q7" s="34"/>
      <c r="R7" s="34"/>
      <c r="S7" s="34"/>
      <c r="T7" s="34" t="s">
        <v>6</v>
      </c>
      <c r="U7" s="34"/>
      <c r="V7" s="170"/>
      <c r="W7" s="170"/>
      <c r="X7" s="170"/>
      <c r="Y7" s="170"/>
      <c r="Z7" s="170"/>
      <c r="AA7" s="171"/>
      <c r="AB7" s="2"/>
    </row>
    <row r="8" spans="2:28" ht="18" customHeight="1" x14ac:dyDescent="0.2">
      <c r="B8" s="32"/>
      <c r="C8" s="33"/>
      <c r="D8" s="33"/>
      <c r="E8" s="33"/>
      <c r="F8" s="34"/>
      <c r="G8" s="34"/>
      <c r="H8" s="34"/>
      <c r="I8" s="34"/>
      <c r="J8" s="34"/>
      <c r="K8" s="34"/>
      <c r="L8" s="34"/>
      <c r="M8" s="34"/>
      <c r="N8" s="34"/>
      <c r="O8" s="34"/>
      <c r="P8" s="34"/>
      <c r="Q8" s="34"/>
      <c r="R8" s="34"/>
      <c r="S8" s="34"/>
      <c r="T8" s="34"/>
      <c r="U8" s="34"/>
      <c r="V8" s="34"/>
      <c r="W8" s="34"/>
      <c r="X8" s="34"/>
      <c r="Y8" s="34"/>
      <c r="Z8" s="34"/>
      <c r="AA8" s="45"/>
      <c r="AB8" s="2"/>
    </row>
    <row r="9" spans="2:28" ht="18" customHeight="1" thickBot="1" x14ac:dyDescent="0.25">
      <c r="B9" s="37"/>
      <c r="C9" s="18"/>
      <c r="D9" s="18"/>
      <c r="E9" s="18"/>
      <c r="F9" s="18"/>
      <c r="G9" s="18"/>
      <c r="H9" s="18"/>
      <c r="I9" s="38"/>
      <c r="J9" s="18"/>
      <c r="K9" s="18"/>
      <c r="L9" s="18"/>
      <c r="M9" s="18"/>
      <c r="N9" s="18"/>
      <c r="O9" s="18"/>
      <c r="P9" s="38"/>
      <c r="Q9" s="40" t="s">
        <v>29</v>
      </c>
      <c r="R9" s="18"/>
      <c r="S9" s="18"/>
      <c r="T9" s="40" t="s">
        <v>30</v>
      </c>
      <c r="U9" s="18"/>
      <c r="V9" s="18"/>
      <c r="W9" s="40" t="s">
        <v>31</v>
      </c>
      <c r="X9" s="18"/>
      <c r="Y9" s="18"/>
      <c r="Z9" s="40" t="s">
        <v>32</v>
      </c>
      <c r="AA9" s="48"/>
      <c r="AB9" s="2"/>
    </row>
    <row r="10" spans="2:28" ht="18" customHeight="1" x14ac:dyDescent="0.2">
      <c r="B10" s="30"/>
      <c r="C10" s="138" t="s">
        <v>16</v>
      </c>
      <c r="D10" s="139"/>
      <c r="E10" s="139"/>
      <c r="F10" s="139"/>
      <c r="G10" s="139"/>
      <c r="H10" s="139"/>
      <c r="I10" s="139"/>
      <c r="J10" s="139"/>
      <c r="K10" s="139"/>
      <c r="L10" s="139"/>
      <c r="M10" s="139"/>
      <c r="N10" s="139"/>
      <c r="O10" s="139"/>
      <c r="P10" s="120"/>
      <c r="Q10" s="121"/>
      <c r="R10" s="122"/>
      <c r="S10" s="120"/>
      <c r="T10" s="121"/>
      <c r="U10" s="122"/>
      <c r="V10" s="120"/>
      <c r="W10" s="121"/>
      <c r="X10" s="122"/>
      <c r="Y10" s="120"/>
      <c r="Z10" s="121"/>
      <c r="AA10" s="149"/>
      <c r="AB10" s="2"/>
    </row>
    <row r="11" spans="2:28" ht="18" customHeight="1" x14ac:dyDescent="0.2">
      <c r="B11" s="22"/>
      <c r="C11" s="150" t="s">
        <v>17</v>
      </c>
      <c r="D11" s="158"/>
      <c r="E11" s="158"/>
      <c r="F11" s="158"/>
      <c r="G11" s="158"/>
      <c r="H11" s="158"/>
      <c r="I11" s="158"/>
      <c r="J11" s="158"/>
      <c r="K11" s="158"/>
      <c r="L11" s="158"/>
      <c r="M11" s="158"/>
      <c r="N11" s="158"/>
      <c r="O11" s="158"/>
      <c r="P11" s="129"/>
      <c r="Q11" s="130"/>
      <c r="R11" s="131"/>
      <c r="S11" s="129"/>
      <c r="T11" s="130"/>
      <c r="U11" s="131"/>
      <c r="V11" s="129"/>
      <c r="W11" s="130"/>
      <c r="X11" s="131"/>
      <c r="Y11" s="129"/>
      <c r="Z11" s="130"/>
      <c r="AA11" s="159"/>
      <c r="AB11" s="2"/>
    </row>
    <row r="12" spans="2:28" ht="18" customHeight="1" thickBot="1" x14ac:dyDescent="0.25">
      <c r="B12" s="22"/>
      <c r="C12" s="174" t="s">
        <v>18</v>
      </c>
      <c r="D12" s="175"/>
      <c r="E12" s="175"/>
      <c r="F12" s="175"/>
      <c r="G12" s="175"/>
      <c r="H12" s="175"/>
      <c r="I12" s="175"/>
      <c r="J12" s="175"/>
      <c r="K12" s="175"/>
      <c r="L12" s="175"/>
      <c r="M12" s="175"/>
      <c r="N12" s="175"/>
      <c r="O12" s="175"/>
      <c r="P12" s="123"/>
      <c r="Q12" s="124"/>
      <c r="R12" s="125"/>
      <c r="S12" s="123"/>
      <c r="T12" s="124"/>
      <c r="U12" s="125"/>
      <c r="V12" s="123"/>
      <c r="W12" s="124"/>
      <c r="X12" s="125"/>
      <c r="Y12" s="123"/>
      <c r="Z12" s="124"/>
      <c r="AA12" s="154"/>
      <c r="AB12" s="2"/>
    </row>
    <row r="13" spans="2:28" ht="18" customHeight="1" thickBot="1" x14ac:dyDescent="0.25">
      <c r="B13" s="29"/>
      <c r="C13" s="49"/>
      <c r="D13" s="49"/>
      <c r="E13" s="49"/>
      <c r="F13" s="49"/>
      <c r="G13" s="49"/>
      <c r="H13" s="49"/>
      <c r="I13" s="49"/>
      <c r="J13" s="49"/>
      <c r="K13" s="49"/>
      <c r="L13" s="49"/>
      <c r="M13" s="49"/>
      <c r="N13" s="49"/>
      <c r="O13" s="17"/>
      <c r="P13" s="17"/>
      <c r="Q13" s="17"/>
      <c r="R13" s="17"/>
      <c r="S13" s="17"/>
      <c r="T13" s="17"/>
      <c r="U13" s="17"/>
      <c r="V13" s="17"/>
      <c r="W13" s="17"/>
      <c r="X13" s="17"/>
      <c r="Y13" s="17"/>
      <c r="Z13" s="17"/>
      <c r="AA13" s="50"/>
      <c r="AB13" s="2"/>
    </row>
    <row r="14" spans="2:28" ht="18" customHeight="1" x14ac:dyDescent="0.2">
      <c r="B14" s="29"/>
      <c r="C14" s="147" t="s">
        <v>19</v>
      </c>
      <c r="D14" s="148"/>
      <c r="E14" s="148"/>
      <c r="F14" s="148"/>
      <c r="G14" s="148"/>
      <c r="H14" s="148"/>
      <c r="I14" s="148"/>
      <c r="J14" s="148"/>
      <c r="K14" s="148"/>
      <c r="L14" s="148"/>
      <c r="M14" s="148"/>
      <c r="N14" s="148"/>
      <c r="O14" s="148"/>
      <c r="P14" s="120"/>
      <c r="Q14" s="121"/>
      <c r="R14" s="122"/>
      <c r="S14" s="120"/>
      <c r="T14" s="121"/>
      <c r="U14" s="122"/>
      <c r="V14" s="120"/>
      <c r="W14" s="121"/>
      <c r="X14" s="122"/>
      <c r="Y14" s="120"/>
      <c r="Z14" s="121"/>
      <c r="AA14" s="149"/>
      <c r="AB14" s="2"/>
    </row>
    <row r="15" spans="2:28" ht="18" customHeight="1" x14ac:dyDescent="0.2">
      <c r="B15" s="29"/>
      <c r="C15" s="150" t="s">
        <v>20</v>
      </c>
      <c r="D15" s="151"/>
      <c r="E15" s="151"/>
      <c r="F15" s="151"/>
      <c r="G15" s="151"/>
      <c r="H15" s="151"/>
      <c r="I15" s="151"/>
      <c r="J15" s="151"/>
      <c r="K15" s="151"/>
      <c r="L15" s="151"/>
      <c r="M15" s="151"/>
      <c r="N15" s="151"/>
      <c r="O15" s="152"/>
      <c r="P15" s="129"/>
      <c r="Q15" s="132"/>
      <c r="R15" s="133"/>
      <c r="S15" s="129"/>
      <c r="T15" s="132"/>
      <c r="U15" s="133"/>
      <c r="V15" s="129"/>
      <c r="W15" s="132"/>
      <c r="X15" s="133"/>
      <c r="Y15" s="129"/>
      <c r="Z15" s="132"/>
      <c r="AA15" s="153"/>
      <c r="AB15" s="2"/>
    </row>
    <row r="16" spans="2:28" ht="18" customHeight="1" thickBot="1" x14ac:dyDescent="0.25">
      <c r="B16" s="29"/>
      <c r="C16" s="155" t="s">
        <v>21</v>
      </c>
      <c r="D16" s="156"/>
      <c r="E16" s="156"/>
      <c r="F16" s="156"/>
      <c r="G16" s="156"/>
      <c r="H16" s="156"/>
      <c r="I16" s="156"/>
      <c r="J16" s="156"/>
      <c r="K16" s="156"/>
      <c r="L16" s="156"/>
      <c r="M16" s="156"/>
      <c r="N16" s="156"/>
      <c r="O16" s="156"/>
      <c r="P16" s="123"/>
      <c r="Q16" s="124"/>
      <c r="R16" s="125"/>
      <c r="S16" s="123"/>
      <c r="T16" s="124"/>
      <c r="U16" s="125"/>
      <c r="V16" s="123"/>
      <c r="W16" s="124"/>
      <c r="X16" s="125"/>
      <c r="Y16" s="123"/>
      <c r="Z16" s="124"/>
      <c r="AA16" s="154"/>
      <c r="AB16" s="2"/>
    </row>
    <row r="17" spans="2:28" ht="18" customHeight="1" thickBot="1" x14ac:dyDescent="0.25">
      <c r="B17" s="29"/>
      <c r="C17" s="18"/>
      <c r="D17" s="18"/>
      <c r="E17" s="18"/>
      <c r="F17" s="18"/>
      <c r="G17" s="18"/>
      <c r="H17" s="18"/>
      <c r="I17" s="18"/>
      <c r="J17" s="18"/>
      <c r="K17" s="18"/>
      <c r="L17" s="18"/>
      <c r="M17" s="18"/>
      <c r="N17" s="18"/>
      <c r="O17" s="18"/>
      <c r="P17" s="17"/>
      <c r="Q17" s="17"/>
      <c r="R17" s="17"/>
      <c r="S17" s="17"/>
      <c r="T17" s="17"/>
      <c r="U17" s="17"/>
      <c r="V17" s="17"/>
      <c r="W17" s="17"/>
      <c r="X17" s="17"/>
      <c r="Y17" s="17"/>
      <c r="Z17" s="17"/>
      <c r="AA17" s="50"/>
      <c r="AB17" s="2"/>
    </row>
    <row r="18" spans="2:28" ht="18" customHeight="1" x14ac:dyDescent="0.2">
      <c r="B18" s="29"/>
      <c r="C18" s="147" t="s">
        <v>22</v>
      </c>
      <c r="D18" s="148"/>
      <c r="E18" s="148"/>
      <c r="F18" s="148"/>
      <c r="G18" s="148"/>
      <c r="H18" s="148"/>
      <c r="I18" s="148"/>
      <c r="J18" s="148"/>
      <c r="K18" s="148"/>
      <c r="L18" s="148"/>
      <c r="M18" s="148"/>
      <c r="N18" s="148"/>
      <c r="O18" s="148"/>
      <c r="P18" s="120"/>
      <c r="Q18" s="121"/>
      <c r="R18" s="122"/>
      <c r="S18" s="120"/>
      <c r="T18" s="121"/>
      <c r="U18" s="122"/>
      <c r="V18" s="120"/>
      <c r="W18" s="121"/>
      <c r="X18" s="122"/>
      <c r="Y18" s="120"/>
      <c r="Z18" s="121"/>
      <c r="AA18" s="149"/>
      <c r="AB18" s="2"/>
    </row>
    <row r="19" spans="2:28" ht="18" customHeight="1" thickBot="1" x14ac:dyDescent="0.25">
      <c r="B19" s="29"/>
      <c r="C19" s="155" t="s">
        <v>23</v>
      </c>
      <c r="D19" s="156"/>
      <c r="E19" s="156"/>
      <c r="F19" s="156"/>
      <c r="G19" s="156"/>
      <c r="H19" s="156"/>
      <c r="I19" s="156"/>
      <c r="J19" s="156"/>
      <c r="K19" s="156"/>
      <c r="L19" s="156"/>
      <c r="M19" s="156"/>
      <c r="N19" s="156"/>
      <c r="O19" s="156"/>
      <c r="P19" s="123"/>
      <c r="Q19" s="124"/>
      <c r="R19" s="125"/>
      <c r="S19" s="123"/>
      <c r="T19" s="124"/>
      <c r="U19" s="125"/>
      <c r="V19" s="123"/>
      <c r="W19" s="124"/>
      <c r="X19" s="125"/>
      <c r="Y19" s="123"/>
      <c r="Z19" s="124"/>
      <c r="AA19" s="154"/>
      <c r="AB19" s="2"/>
    </row>
    <row r="20" spans="2:28" ht="18" customHeight="1" thickBot="1" x14ac:dyDescent="0.25">
      <c r="B20" s="29"/>
      <c r="C20" s="33"/>
      <c r="D20" s="33"/>
      <c r="E20" s="33"/>
      <c r="F20" s="33"/>
      <c r="G20" s="33"/>
      <c r="H20" s="33"/>
      <c r="I20" s="33"/>
      <c r="J20" s="33"/>
      <c r="K20" s="33"/>
      <c r="L20" s="33"/>
      <c r="M20" s="33"/>
      <c r="N20" s="33"/>
      <c r="O20" s="33"/>
      <c r="P20" s="17"/>
      <c r="Q20" s="17"/>
      <c r="R20" s="17"/>
      <c r="S20" s="17"/>
      <c r="T20" s="17"/>
      <c r="U20" s="17"/>
      <c r="V20" s="17"/>
      <c r="W20" s="17"/>
      <c r="X20" s="17"/>
      <c r="Y20" s="17"/>
      <c r="Z20" s="17"/>
      <c r="AA20" s="50"/>
      <c r="AB20" s="2"/>
    </row>
    <row r="21" spans="2:28" ht="18" customHeight="1" x14ac:dyDescent="0.2">
      <c r="B21" s="29"/>
      <c r="C21" s="147" t="s">
        <v>24</v>
      </c>
      <c r="D21" s="148"/>
      <c r="E21" s="148"/>
      <c r="F21" s="148"/>
      <c r="G21" s="148"/>
      <c r="H21" s="148"/>
      <c r="I21" s="148"/>
      <c r="J21" s="148"/>
      <c r="K21" s="148"/>
      <c r="L21" s="148"/>
      <c r="M21" s="148"/>
      <c r="N21" s="148"/>
      <c r="O21" s="148"/>
      <c r="P21" s="120"/>
      <c r="Q21" s="121"/>
      <c r="R21" s="122"/>
      <c r="S21" s="120"/>
      <c r="T21" s="121"/>
      <c r="U21" s="122"/>
      <c r="V21" s="120"/>
      <c r="W21" s="121"/>
      <c r="X21" s="122"/>
      <c r="Y21" s="120"/>
      <c r="Z21" s="121"/>
      <c r="AA21" s="149"/>
      <c r="AB21" s="2"/>
    </row>
    <row r="22" spans="2:28" ht="18" customHeight="1" x14ac:dyDescent="0.2">
      <c r="B22" s="29"/>
      <c r="C22" s="160" t="s">
        <v>18</v>
      </c>
      <c r="D22" s="161"/>
      <c r="E22" s="161"/>
      <c r="F22" s="161"/>
      <c r="G22" s="161"/>
      <c r="H22" s="161"/>
      <c r="I22" s="161"/>
      <c r="J22" s="161"/>
      <c r="K22" s="161"/>
      <c r="L22" s="161"/>
      <c r="M22" s="161"/>
      <c r="N22" s="161"/>
      <c r="O22" s="161"/>
      <c r="P22" s="129"/>
      <c r="Q22" s="130"/>
      <c r="R22" s="131"/>
      <c r="S22" s="129"/>
      <c r="T22" s="130"/>
      <c r="U22" s="131"/>
      <c r="V22" s="129"/>
      <c r="W22" s="130"/>
      <c r="X22" s="131"/>
      <c r="Y22" s="129"/>
      <c r="Z22" s="130"/>
      <c r="AA22" s="159"/>
      <c r="AB22" s="2"/>
    </row>
    <row r="23" spans="2:28" ht="18" customHeight="1" thickBot="1" x14ac:dyDescent="0.25">
      <c r="B23" s="29"/>
      <c r="C23" s="155" t="s">
        <v>25</v>
      </c>
      <c r="D23" s="156"/>
      <c r="E23" s="156"/>
      <c r="F23" s="156"/>
      <c r="G23" s="156"/>
      <c r="H23" s="156"/>
      <c r="I23" s="156"/>
      <c r="J23" s="156"/>
      <c r="K23" s="156"/>
      <c r="L23" s="156"/>
      <c r="M23" s="156"/>
      <c r="N23" s="156"/>
      <c r="O23" s="156"/>
      <c r="P23" s="123"/>
      <c r="Q23" s="124"/>
      <c r="R23" s="125"/>
      <c r="S23" s="123"/>
      <c r="T23" s="124"/>
      <c r="U23" s="125"/>
      <c r="V23" s="123"/>
      <c r="W23" s="124"/>
      <c r="X23" s="125"/>
      <c r="Y23" s="123"/>
      <c r="Z23" s="124"/>
      <c r="AA23" s="154"/>
      <c r="AB23" s="2"/>
    </row>
    <row r="24" spans="2:28" ht="18" customHeight="1" thickBot="1" x14ac:dyDescent="0.25">
      <c r="B24" s="29"/>
      <c r="C24" s="33"/>
      <c r="D24" s="33"/>
      <c r="E24" s="33"/>
      <c r="F24" s="33"/>
      <c r="G24" s="33"/>
      <c r="H24" s="33"/>
      <c r="I24" s="33"/>
      <c r="J24" s="33"/>
      <c r="K24" s="33"/>
      <c r="L24" s="33"/>
      <c r="M24" s="33"/>
      <c r="N24" s="33"/>
      <c r="O24" s="33"/>
      <c r="P24" s="17"/>
      <c r="Q24" s="17"/>
      <c r="R24" s="17"/>
      <c r="S24" s="17"/>
      <c r="T24" s="17"/>
      <c r="U24" s="17"/>
      <c r="V24" s="17"/>
      <c r="W24" s="17"/>
      <c r="X24" s="17"/>
      <c r="Y24" s="17"/>
      <c r="Z24" s="17"/>
      <c r="AA24" s="50"/>
      <c r="AB24" s="2"/>
    </row>
    <row r="25" spans="2:28" ht="18" customHeight="1" thickBot="1" x14ac:dyDescent="0.25">
      <c r="B25" s="29"/>
      <c r="C25" s="136" t="s">
        <v>26</v>
      </c>
      <c r="D25" s="137"/>
      <c r="E25" s="137"/>
      <c r="F25" s="137"/>
      <c r="G25" s="137"/>
      <c r="H25" s="137"/>
      <c r="I25" s="137"/>
      <c r="J25" s="137"/>
      <c r="K25" s="137"/>
      <c r="L25" s="137"/>
      <c r="M25" s="137"/>
      <c r="N25" s="137"/>
      <c r="O25" s="137"/>
      <c r="P25" s="126"/>
      <c r="Q25" s="127"/>
      <c r="R25" s="128"/>
      <c r="S25" s="126"/>
      <c r="T25" s="127"/>
      <c r="U25" s="128"/>
      <c r="V25" s="126"/>
      <c r="W25" s="127"/>
      <c r="X25" s="128"/>
      <c r="Y25" s="126"/>
      <c r="Z25" s="127"/>
      <c r="AA25" s="157"/>
      <c r="AB25" s="2"/>
    </row>
    <row r="26" spans="2:28" ht="18" customHeight="1" thickBot="1" x14ac:dyDescent="0.25">
      <c r="B26" s="29"/>
      <c r="C26" s="51"/>
      <c r="D26" s="51"/>
      <c r="E26" s="51"/>
      <c r="F26" s="51"/>
      <c r="G26" s="51"/>
      <c r="H26" s="51"/>
      <c r="I26" s="51"/>
      <c r="J26" s="51"/>
      <c r="K26" s="51"/>
      <c r="L26" s="51"/>
      <c r="M26" s="51"/>
      <c r="N26" s="51"/>
      <c r="O26" s="51"/>
      <c r="P26" s="17"/>
      <c r="Q26" s="17"/>
      <c r="R26" s="17"/>
      <c r="S26" s="17"/>
      <c r="T26" s="17"/>
      <c r="U26" s="17"/>
      <c r="V26" s="17"/>
      <c r="W26" s="17"/>
      <c r="X26" s="17"/>
      <c r="Y26" s="17"/>
      <c r="Z26" s="17"/>
      <c r="AA26" s="50"/>
      <c r="AB26" s="2"/>
    </row>
    <row r="27" spans="2:28" ht="18" customHeight="1" x14ac:dyDescent="0.2">
      <c r="B27" s="29"/>
      <c r="C27" s="172" t="s">
        <v>27</v>
      </c>
      <c r="D27" s="173"/>
      <c r="E27" s="173"/>
      <c r="F27" s="173"/>
      <c r="G27" s="173"/>
      <c r="H27" s="173"/>
      <c r="I27" s="173"/>
      <c r="J27" s="173"/>
      <c r="K27" s="173"/>
      <c r="L27" s="173"/>
      <c r="M27" s="173"/>
      <c r="N27" s="173"/>
      <c r="O27" s="173"/>
      <c r="P27" s="120"/>
      <c r="Q27" s="121"/>
      <c r="R27" s="122"/>
      <c r="S27" s="120"/>
      <c r="T27" s="121"/>
      <c r="U27" s="122"/>
      <c r="V27" s="120"/>
      <c r="W27" s="121"/>
      <c r="X27" s="122"/>
      <c r="Y27" s="120"/>
      <c r="Z27" s="121"/>
      <c r="AA27" s="149"/>
      <c r="AB27" s="2"/>
    </row>
    <row r="28" spans="2:28" ht="18" customHeight="1" thickBot="1" x14ac:dyDescent="0.25">
      <c r="B28" s="29"/>
      <c r="C28" s="140" t="s">
        <v>28</v>
      </c>
      <c r="D28" s="141"/>
      <c r="E28" s="141"/>
      <c r="F28" s="141"/>
      <c r="G28" s="141"/>
      <c r="H28" s="141"/>
      <c r="I28" s="141"/>
      <c r="J28" s="141"/>
      <c r="K28" s="141"/>
      <c r="L28" s="141"/>
      <c r="M28" s="141"/>
      <c r="N28" s="141"/>
      <c r="O28" s="141"/>
      <c r="P28" s="123"/>
      <c r="Q28" s="124"/>
      <c r="R28" s="125"/>
      <c r="S28" s="123"/>
      <c r="T28" s="124"/>
      <c r="U28" s="125"/>
      <c r="V28" s="123"/>
      <c r="W28" s="124"/>
      <c r="X28" s="125"/>
      <c r="Y28" s="123"/>
      <c r="Z28" s="124"/>
      <c r="AA28" s="154"/>
      <c r="AB28" s="2"/>
    </row>
    <row r="29" spans="2:28" ht="18" customHeight="1" x14ac:dyDescent="0.2">
      <c r="B29" s="29"/>
      <c r="C29" s="18"/>
      <c r="D29" s="18"/>
      <c r="E29" s="18"/>
      <c r="F29" s="18"/>
      <c r="G29" s="18"/>
      <c r="H29" s="31"/>
      <c r="I29" s="18"/>
      <c r="J29" s="18"/>
      <c r="K29" s="18"/>
      <c r="L29" s="18"/>
      <c r="M29" s="18"/>
      <c r="N29" s="18"/>
      <c r="O29" s="31"/>
      <c r="P29" s="18"/>
      <c r="Q29" s="18"/>
      <c r="R29" s="18"/>
      <c r="S29" s="18"/>
      <c r="T29" s="18"/>
      <c r="U29" s="18"/>
      <c r="V29" s="31"/>
      <c r="W29" s="18"/>
      <c r="X29" s="18"/>
      <c r="Y29" s="18"/>
      <c r="Z29" s="18"/>
      <c r="AA29" s="48"/>
      <c r="AB29" s="2"/>
    </row>
    <row r="30" spans="2:28" ht="18" customHeight="1" x14ac:dyDescent="0.2">
      <c r="B30" s="29"/>
      <c r="C30" s="162" t="s">
        <v>33</v>
      </c>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3"/>
      <c r="AB30" s="2"/>
    </row>
    <row r="31" spans="2:28" ht="18" customHeight="1" x14ac:dyDescent="0.2">
      <c r="B31" s="29"/>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3"/>
      <c r="AB31" s="2"/>
    </row>
    <row r="32" spans="2:28" ht="18" customHeight="1" x14ac:dyDescent="0.2">
      <c r="B32" s="29"/>
      <c r="C32" s="164" t="s">
        <v>34</v>
      </c>
      <c r="D32" s="164"/>
      <c r="E32" s="164"/>
      <c r="F32" s="164"/>
      <c r="G32" s="164"/>
      <c r="H32" s="164"/>
      <c r="I32" s="164"/>
      <c r="J32" s="164"/>
      <c r="K32" s="164"/>
      <c r="L32" s="52"/>
      <c r="M32" s="52"/>
      <c r="N32" s="52"/>
      <c r="O32" s="52"/>
      <c r="P32" s="52"/>
      <c r="Q32" s="52"/>
      <c r="R32" s="52"/>
      <c r="S32" s="52"/>
      <c r="T32" s="52"/>
      <c r="U32" s="52"/>
      <c r="V32" s="52"/>
      <c r="W32" s="52"/>
      <c r="X32" s="52"/>
      <c r="Y32" s="52"/>
      <c r="Z32" s="52"/>
      <c r="AA32" s="53"/>
      <c r="AB32" s="2"/>
    </row>
    <row r="33" spans="2:28" ht="18" customHeight="1" x14ac:dyDescent="0.2">
      <c r="B33" s="29"/>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7"/>
      <c r="AB33" s="2"/>
    </row>
    <row r="34" spans="2:28" ht="18" customHeight="1" x14ac:dyDescent="0.2">
      <c r="B34" s="29"/>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7"/>
      <c r="AB34" s="2"/>
    </row>
    <row r="35" spans="2:28" ht="18" customHeight="1" x14ac:dyDescent="0.2">
      <c r="B35" s="29"/>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7"/>
      <c r="AB35" s="2"/>
    </row>
    <row r="36" spans="2:28" ht="18" customHeight="1" x14ac:dyDescent="0.2">
      <c r="B36" s="29"/>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7"/>
      <c r="AB36" s="2"/>
    </row>
    <row r="37" spans="2:28" ht="18" customHeight="1" x14ac:dyDescent="0.2">
      <c r="B37" s="29"/>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7"/>
      <c r="AB37" s="2"/>
    </row>
    <row r="38" spans="2:28" ht="18" customHeight="1" x14ac:dyDescent="0.2">
      <c r="B38" s="29"/>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7"/>
      <c r="AB38" s="2"/>
    </row>
    <row r="39" spans="2:28" ht="18" customHeight="1" x14ac:dyDescent="0.2">
      <c r="B39" s="29"/>
      <c r="C39" s="38"/>
      <c r="D39" s="38"/>
      <c r="E39" s="38"/>
      <c r="F39" s="38"/>
      <c r="G39" s="38"/>
      <c r="H39" s="38"/>
      <c r="I39" s="38"/>
      <c r="J39" s="38"/>
      <c r="K39" s="38"/>
      <c r="L39" s="38"/>
      <c r="M39" s="39"/>
      <c r="N39" s="39"/>
      <c r="O39" s="39"/>
      <c r="P39" s="39"/>
      <c r="Q39" s="39"/>
      <c r="R39" s="39"/>
      <c r="S39" s="39"/>
      <c r="T39" s="39"/>
      <c r="U39" s="39"/>
      <c r="V39" s="39"/>
      <c r="W39" s="39"/>
      <c r="X39" s="39"/>
      <c r="Y39" s="39"/>
      <c r="Z39" s="39"/>
      <c r="AA39" s="46"/>
      <c r="AB39" s="2"/>
    </row>
    <row r="40" spans="2:28" ht="18" customHeight="1" x14ac:dyDescent="0.2">
      <c r="B40" s="143"/>
      <c r="C40" s="144"/>
      <c r="D40" s="144"/>
      <c r="E40" s="144"/>
      <c r="F40" s="144"/>
      <c r="G40" s="144"/>
      <c r="H40" s="144"/>
      <c r="I40" s="144"/>
      <c r="J40" s="25"/>
      <c r="K40" s="35"/>
      <c r="L40" s="35"/>
      <c r="M40" s="35"/>
      <c r="N40" s="35"/>
      <c r="O40" s="35"/>
      <c r="P40" s="20"/>
      <c r="Q40" s="142"/>
      <c r="R40" s="142"/>
      <c r="S40" s="142"/>
      <c r="T40" s="142"/>
      <c r="U40" s="142"/>
      <c r="V40" s="142"/>
      <c r="W40" s="142"/>
      <c r="X40" s="142"/>
      <c r="Y40" s="142"/>
      <c r="Z40" s="20"/>
      <c r="AA40" s="54"/>
      <c r="AB40" s="2"/>
    </row>
    <row r="41" spans="2:28" ht="18" customHeight="1" x14ac:dyDescent="0.2">
      <c r="B41" s="101" t="s">
        <v>3</v>
      </c>
      <c r="C41" s="102"/>
      <c r="D41" s="102"/>
      <c r="E41" s="102"/>
      <c r="F41" s="102"/>
      <c r="G41" s="36"/>
      <c r="H41" s="36"/>
      <c r="I41" s="36"/>
      <c r="J41" s="36"/>
      <c r="K41" s="35"/>
      <c r="L41" s="35"/>
      <c r="M41" s="35"/>
      <c r="N41" s="35"/>
      <c r="O41" s="35"/>
      <c r="P41" s="36"/>
      <c r="Q41" s="21" t="s">
        <v>4</v>
      </c>
      <c r="R41" s="36"/>
      <c r="S41" s="36"/>
      <c r="T41" s="36"/>
      <c r="U41" s="36"/>
      <c r="V41" s="36"/>
      <c r="W41" s="36"/>
      <c r="X41" s="36"/>
      <c r="Y41" s="36"/>
      <c r="Z41" s="36"/>
      <c r="AA41" s="54"/>
      <c r="AB41" s="2"/>
    </row>
    <row r="42" spans="2:28" ht="18" customHeight="1" x14ac:dyDescent="0.2">
      <c r="B42" s="145"/>
      <c r="C42" s="146"/>
      <c r="D42" s="146"/>
      <c r="E42" s="146"/>
      <c r="F42" s="146"/>
      <c r="G42" s="19"/>
      <c r="H42" s="19"/>
      <c r="I42" s="19"/>
      <c r="J42" s="19"/>
      <c r="K42" s="19"/>
      <c r="L42" s="19"/>
      <c r="M42" s="19"/>
      <c r="N42" s="19"/>
      <c r="O42" s="19"/>
      <c r="P42" s="19"/>
      <c r="Q42" s="142"/>
      <c r="R42" s="142"/>
      <c r="S42" s="142"/>
      <c r="T42" s="142"/>
      <c r="U42" s="142"/>
      <c r="V42" s="19"/>
      <c r="W42" s="19"/>
      <c r="X42" s="19"/>
      <c r="Y42" s="19"/>
      <c r="Z42" s="19"/>
      <c r="AA42" s="47"/>
      <c r="AB42" s="2"/>
    </row>
    <row r="43" spans="2:28" ht="18" customHeight="1" thickBot="1" x14ac:dyDescent="0.25">
      <c r="B43" s="41" t="s">
        <v>0</v>
      </c>
      <c r="C43" s="42"/>
      <c r="D43" s="42"/>
      <c r="E43" s="42"/>
      <c r="F43" s="42"/>
      <c r="G43" s="28"/>
      <c r="H43" s="28"/>
      <c r="I43" s="28"/>
      <c r="J43" s="28"/>
      <c r="K43" s="28"/>
      <c r="L43" s="28"/>
      <c r="M43" s="28"/>
      <c r="N43" s="28"/>
      <c r="O43" s="28"/>
      <c r="P43" s="28"/>
      <c r="Q43" s="43" t="s">
        <v>0</v>
      </c>
      <c r="R43" s="42"/>
      <c r="S43" s="42"/>
      <c r="T43" s="44"/>
      <c r="U43" s="23"/>
      <c r="V43" s="28"/>
      <c r="W43" s="28"/>
      <c r="X43" s="28"/>
      <c r="Y43" s="28"/>
      <c r="Z43" s="28"/>
      <c r="AA43" s="24"/>
      <c r="AB43" s="2"/>
    </row>
    <row r="44" spans="2:28" ht="18" customHeight="1" x14ac:dyDescent="0.2">
      <c r="B44" s="26"/>
      <c r="C44" s="26"/>
      <c r="D44" s="26"/>
      <c r="E44" s="26"/>
      <c r="F44" s="17"/>
      <c r="G44" s="17"/>
      <c r="H44" s="17"/>
      <c r="I44" s="17"/>
      <c r="J44" s="17"/>
      <c r="K44" s="17"/>
      <c r="L44" s="17"/>
      <c r="M44" s="17"/>
      <c r="N44" s="17"/>
      <c r="O44" s="17"/>
      <c r="P44" s="17"/>
      <c r="Q44" s="17"/>
      <c r="R44" s="17"/>
      <c r="S44" s="17"/>
      <c r="T44" s="17"/>
      <c r="U44" s="17"/>
      <c r="V44" s="17"/>
      <c r="W44" s="27"/>
      <c r="X44" s="27"/>
      <c r="Y44" s="27"/>
      <c r="Z44" s="27"/>
      <c r="AA44" s="27"/>
      <c r="AB44" s="2"/>
    </row>
    <row r="45" spans="2:28" ht="18" customHeight="1" x14ac:dyDescent="0.2">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row>
    <row r="46" spans="2:28" ht="18" customHeight="1" x14ac:dyDescent="0.2">
      <c r="B46" s="11"/>
      <c r="C46" s="11"/>
      <c r="D46" s="11"/>
      <c r="E46" s="13"/>
      <c r="F46" s="13"/>
      <c r="G46" s="13"/>
      <c r="H46" s="13"/>
      <c r="I46" s="13"/>
      <c r="J46" s="13"/>
      <c r="K46" s="13"/>
      <c r="L46" s="10"/>
      <c r="M46" s="12"/>
      <c r="N46" s="7"/>
      <c r="O46" s="7"/>
      <c r="P46" s="7"/>
      <c r="Q46" s="7"/>
      <c r="R46" s="7"/>
      <c r="S46" s="7"/>
      <c r="T46" s="7"/>
      <c r="U46" s="7"/>
      <c r="V46" s="7"/>
      <c r="W46" s="7"/>
      <c r="X46" s="7"/>
      <c r="Y46" s="7"/>
      <c r="Z46" s="7"/>
      <c r="AA46" s="7"/>
    </row>
    <row r="47" spans="2:28" ht="18" customHeight="1" x14ac:dyDescent="0.2">
      <c r="B47" s="11"/>
      <c r="C47" s="11"/>
      <c r="D47" s="11"/>
      <c r="E47" s="11"/>
      <c r="F47" s="11"/>
      <c r="G47" s="11"/>
      <c r="H47" s="11"/>
      <c r="I47" s="11"/>
      <c r="J47" s="11"/>
      <c r="K47" s="11"/>
      <c r="L47" s="11"/>
      <c r="M47" s="6"/>
      <c r="N47" s="6"/>
      <c r="O47" s="6"/>
      <c r="P47" s="6"/>
      <c r="Q47" s="6"/>
      <c r="R47" s="6"/>
      <c r="S47" s="6"/>
      <c r="T47" s="6"/>
      <c r="U47" s="6"/>
      <c r="V47" s="6"/>
      <c r="W47" s="6"/>
      <c r="X47" s="16"/>
      <c r="Y47" s="16"/>
      <c r="Z47" s="16"/>
      <c r="AA47" s="16"/>
    </row>
    <row r="48" spans="2:28" ht="18" customHeight="1" x14ac:dyDescent="0.2">
      <c r="B48" s="11"/>
      <c r="C48" s="11"/>
      <c r="D48" s="11"/>
      <c r="E48" s="11"/>
      <c r="F48" s="11"/>
      <c r="G48" s="11"/>
      <c r="H48" s="11"/>
      <c r="I48" s="11"/>
      <c r="J48" s="11"/>
      <c r="K48" s="11"/>
      <c r="L48" s="11"/>
      <c r="M48" s="11"/>
      <c r="N48" s="11"/>
      <c r="O48" s="11"/>
      <c r="P48" s="11"/>
      <c r="Q48" s="15"/>
      <c r="R48" s="15"/>
      <c r="S48" s="15"/>
      <c r="T48" s="15"/>
      <c r="U48" s="15"/>
      <c r="V48" s="15"/>
      <c r="W48" s="15"/>
      <c r="X48" s="15"/>
      <c r="Y48" s="15"/>
      <c r="Z48" s="15"/>
      <c r="AA48" s="15"/>
    </row>
    <row r="49" spans="2:27" ht="18" customHeight="1" x14ac:dyDescent="0.2">
      <c r="B49" s="11"/>
      <c r="C49" s="11"/>
      <c r="D49" s="11"/>
      <c r="E49" s="14"/>
      <c r="F49" s="14"/>
      <c r="G49" s="14"/>
      <c r="H49" s="14"/>
      <c r="I49" s="14"/>
      <c r="J49" s="14"/>
      <c r="K49" s="14"/>
      <c r="L49" s="14"/>
      <c r="M49" s="14"/>
      <c r="N49" s="14"/>
      <c r="O49" s="14"/>
      <c r="P49" s="14"/>
      <c r="Q49" s="14"/>
      <c r="R49" s="14"/>
      <c r="S49" s="14"/>
      <c r="T49" s="14"/>
      <c r="U49" s="14"/>
      <c r="V49" s="14"/>
      <c r="W49" s="14"/>
      <c r="X49" s="14"/>
      <c r="Y49" s="14"/>
      <c r="Z49" s="14"/>
      <c r="AA49" s="14"/>
    </row>
    <row r="50" spans="2:27" ht="18" customHeight="1" x14ac:dyDescent="0.2">
      <c r="B50" s="11"/>
      <c r="C50" s="11"/>
      <c r="D50" s="11"/>
      <c r="E50" s="14"/>
      <c r="F50" s="14"/>
      <c r="G50" s="14"/>
      <c r="H50" s="14"/>
      <c r="I50" s="14"/>
      <c r="J50" s="14"/>
      <c r="K50" s="14"/>
      <c r="L50" s="14"/>
      <c r="M50" s="14"/>
      <c r="N50" s="14"/>
      <c r="O50" s="14"/>
      <c r="P50" s="14"/>
      <c r="Q50" s="14"/>
      <c r="R50" s="14"/>
      <c r="S50" s="14"/>
      <c r="T50" s="14"/>
      <c r="U50" s="14"/>
      <c r="V50" s="14"/>
      <c r="W50" s="14"/>
      <c r="X50" s="14"/>
      <c r="Y50" s="14"/>
      <c r="Z50" s="14"/>
      <c r="AA50" s="14"/>
    </row>
    <row r="51" spans="2:27" ht="18" customHeight="1" x14ac:dyDescent="0.2">
      <c r="B51" s="11"/>
      <c r="C51" s="11"/>
      <c r="D51" s="11"/>
      <c r="E51" s="14"/>
      <c r="F51" s="14"/>
      <c r="G51" s="14"/>
      <c r="H51" s="14"/>
      <c r="I51" s="14"/>
      <c r="J51" s="14"/>
      <c r="K51" s="14"/>
      <c r="L51" s="14"/>
      <c r="M51" s="14"/>
      <c r="N51" s="14"/>
      <c r="O51" s="14"/>
      <c r="P51" s="14"/>
      <c r="Q51" s="14"/>
      <c r="R51" s="14"/>
      <c r="S51" s="14"/>
      <c r="T51" s="14"/>
      <c r="U51" s="14"/>
      <c r="V51" s="14"/>
      <c r="W51" s="14"/>
      <c r="X51" s="14"/>
      <c r="Y51" s="14"/>
      <c r="Z51" s="14"/>
      <c r="AA51" s="14"/>
    </row>
    <row r="52" spans="2:27" ht="18" customHeight="1" x14ac:dyDescent="0.2">
      <c r="B52" s="11"/>
      <c r="C52" s="11"/>
      <c r="D52" s="11"/>
      <c r="E52" s="14"/>
      <c r="F52" s="14"/>
      <c r="G52" s="14"/>
      <c r="H52" s="14"/>
      <c r="I52" s="14"/>
      <c r="J52" s="14"/>
      <c r="K52" s="14"/>
      <c r="L52" s="14"/>
      <c r="M52" s="14"/>
      <c r="N52" s="14"/>
      <c r="O52" s="14"/>
      <c r="P52" s="14"/>
      <c r="Q52" s="14"/>
      <c r="R52" s="14"/>
      <c r="S52" s="14"/>
      <c r="T52" s="14"/>
      <c r="U52" s="14"/>
      <c r="V52" s="14"/>
      <c r="W52" s="14"/>
      <c r="X52" s="14"/>
      <c r="Y52" s="14"/>
      <c r="Z52" s="14"/>
      <c r="AA52" s="14"/>
    </row>
    <row r="53" spans="2:27" ht="18" customHeight="1" x14ac:dyDescent="0.2">
      <c r="B53" s="11"/>
      <c r="C53" s="11"/>
      <c r="D53" s="11"/>
      <c r="E53" s="14"/>
      <c r="F53" s="14"/>
      <c r="G53" s="14"/>
      <c r="H53" s="14"/>
      <c r="I53" s="14"/>
      <c r="J53" s="14"/>
      <c r="K53" s="14"/>
      <c r="L53" s="14"/>
      <c r="M53" s="14"/>
      <c r="N53" s="14"/>
      <c r="O53" s="14"/>
      <c r="P53" s="14"/>
      <c r="Q53" s="14"/>
      <c r="R53" s="14"/>
      <c r="S53" s="14"/>
      <c r="T53" s="14"/>
      <c r="U53" s="14"/>
      <c r="V53" s="14"/>
      <c r="W53" s="14"/>
      <c r="X53" s="14"/>
      <c r="Y53" s="14"/>
      <c r="Z53" s="14"/>
      <c r="AA53" s="14"/>
    </row>
    <row r="54" spans="2:27" ht="18" customHeight="1" x14ac:dyDescent="0.2">
      <c r="B54" s="11"/>
      <c r="C54" s="11"/>
      <c r="D54" s="11"/>
      <c r="E54" s="14"/>
      <c r="F54" s="14"/>
      <c r="G54" s="14"/>
      <c r="H54" s="14"/>
      <c r="I54" s="14"/>
      <c r="J54" s="14"/>
      <c r="K54" s="14"/>
      <c r="L54" s="14"/>
      <c r="M54" s="14"/>
      <c r="N54" s="14"/>
      <c r="O54" s="14"/>
      <c r="P54" s="14"/>
      <c r="Q54" s="14"/>
      <c r="R54" s="14"/>
      <c r="S54" s="14"/>
      <c r="T54" s="14"/>
      <c r="U54" s="14"/>
      <c r="V54" s="14"/>
      <c r="W54" s="14"/>
      <c r="X54" s="14"/>
      <c r="Y54" s="14"/>
      <c r="Z54" s="14"/>
      <c r="AA54" s="14"/>
    </row>
    <row r="55" spans="2:27" ht="18" customHeight="1" x14ac:dyDescent="0.2">
      <c r="B55" s="11"/>
      <c r="C55" s="11"/>
      <c r="D55" s="11"/>
      <c r="E55" s="14"/>
      <c r="F55" s="14"/>
      <c r="G55" s="14"/>
      <c r="H55" s="14"/>
      <c r="I55" s="14"/>
      <c r="J55" s="14"/>
      <c r="K55" s="14"/>
      <c r="L55" s="14"/>
      <c r="M55" s="14"/>
      <c r="N55" s="3"/>
      <c r="O55" s="3"/>
      <c r="P55" s="3"/>
      <c r="Q55" s="3"/>
      <c r="R55" s="3"/>
      <c r="S55" s="3"/>
      <c r="T55" s="14"/>
      <c r="U55" s="14"/>
      <c r="V55" s="14"/>
      <c r="W55" s="14"/>
      <c r="X55" s="14"/>
      <c r="Y55" s="14"/>
      <c r="Z55" s="14"/>
      <c r="AA55" s="14"/>
    </row>
    <row r="56" spans="2:27" ht="18" customHeight="1" x14ac:dyDescent="0.2">
      <c r="B56" s="11"/>
      <c r="C56" s="11"/>
      <c r="D56" s="11"/>
      <c r="E56" s="14"/>
      <c r="F56" s="14"/>
      <c r="G56" s="14"/>
      <c r="H56" s="14"/>
      <c r="I56" s="14"/>
      <c r="J56" s="14"/>
      <c r="K56" s="14"/>
      <c r="L56" s="14"/>
      <c r="M56" s="14"/>
      <c r="N56" s="14"/>
      <c r="O56" s="14"/>
      <c r="P56" s="14"/>
      <c r="Q56" s="14"/>
      <c r="R56" s="14"/>
      <c r="S56" s="14"/>
      <c r="T56" s="14"/>
      <c r="U56" s="14"/>
      <c r="V56" s="14"/>
      <c r="W56" s="14"/>
      <c r="X56" s="14"/>
      <c r="Y56" s="14"/>
      <c r="Z56" s="14"/>
      <c r="AA56" s="14"/>
    </row>
    <row r="57" spans="2:27" ht="18" customHeight="1" x14ac:dyDescent="0.2">
      <c r="B57" s="11"/>
      <c r="C57" s="11"/>
      <c r="D57" s="11"/>
      <c r="E57" s="14"/>
      <c r="F57" s="14"/>
      <c r="G57" s="14"/>
      <c r="H57" s="14"/>
      <c r="I57" s="14"/>
      <c r="J57" s="14"/>
      <c r="K57" s="14"/>
      <c r="L57" s="14"/>
      <c r="M57" s="14"/>
      <c r="N57" s="14"/>
      <c r="O57" s="14"/>
      <c r="P57" s="14"/>
      <c r="Q57" s="14"/>
      <c r="R57" s="14"/>
      <c r="S57" s="14"/>
      <c r="T57" s="14"/>
      <c r="U57" s="14"/>
      <c r="V57" s="14"/>
      <c r="W57" s="14"/>
      <c r="X57" s="14"/>
      <c r="Y57" s="14"/>
      <c r="Z57" s="14"/>
      <c r="AA57" s="14"/>
    </row>
    <row r="58" spans="2:27" ht="18" customHeight="1" x14ac:dyDescent="0.2">
      <c r="B58" s="11"/>
      <c r="C58" s="11"/>
      <c r="D58" s="11"/>
      <c r="E58" s="14"/>
      <c r="F58" s="14"/>
      <c r="G58" s="14"/>
      <c r="H58" s="14"/>
      <c r="I58" s="14"/>
      <c r="J58" s="14"/>
      <c r="K58" s="14"/>
      <c r="L58" s="14"/>
      <c r="M58" s="14"/>
      <c r="N58" s="14"/>
      <c r="O58" s="14"/>
      <c r="P58" s="14"/>
      <c r="Q58" s="14"/>
      <c r="R58" s="14"/>
      <c r="S58" s="14"/>
      <c r="T58" s="14"/>
      <c r="U58" s="14"/>
      <c r="V58" s="14"/>
      <c r="W58" s="14"/>
      <c r="X58" s="14"/>
      <c r="Y58" s="14"/>
      <c r="Z58" s="14"/>
      <c r="AA58" s="14"/>
    </row>
    <row r="59" spans="2:27" ht="18" customHeight="1" x14ac:dyDescent="0.2">
      <c r="B59" s="11"/>
      <c r="C59" s="11"/>
      <c r="D59" s="11"/>
      <c r="E59" s="14"/>
      <c r="F59" s="14"/>
      <c r="G59" s="14"/>
      <c r="H59" s="14"/>
      <c r="I59" s="14"/>
      <c r="J59" s="14"/>
      <c r="K59" s="14"/>
      <c r="L59" s="14"/>
      <c r="M59" s="14"/>
      <c r="N59" s="14"/>
      <c r="O59" s="14"/>
      <c r="P59" s="14"/>
      <c r="Q59" s="14"/>
      <c r="R59" s="14"/>
      <c r="S59" s="14"/>
      <c r="T59" s="14"/>
      <c r="U59" s="14"/>
      <c r="V59" s="14"/>
      <c r="W59" s="14"/>
      <c r="X59" s="14"/>
      <c r="Y59" s="14"/>
      <c r="Z59" s="14"/>
      <c r="AA59" s="14"/>
    </row>
    <row r="60" spans="2:27" ht="18" customHeight="1" x14ac:dyDescent="0.2">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row>
    <row r="61" spans="2:27" ht="18"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row>
    <row r="62" spans="2:27" ht="18" customHeight="1" x14ac:dyDescent="0.2">
      <c r="B62" s="14"/>
      <c r="C62" s="9"/>
      <c r="D62" s="9"/>
      <c r="E62" s="9"/>
      <c r="F62" s="9"/>
      <c r="G62" s="9"/>
      <c r="H62" s="9"/>
      <c r="I62" s="9"/>
      <c r="J62" s="9"/>
      <c r="K62" s="9"/>
      <c r="L62" s="9"/>
      <c r="M62" s="9"/>
      <c r="N62" s="9"/>
      <c r="O62" s="9"/>
      <c r="P62" s="9"/>
      <c r="Q62" s="9"/>
      <c r="R62" s="9"/>
      <c r="S62" s="9"/>
      <c r="T62" s="9"/>
      <c r="U62" s="9"/>
      <c r="V62" s="9"/>
      <c r="W62" s="9"/>
      <c r="X62" s="9"/>
      <c r="Y62" s="9"/>
      <c r="Z62" s="9"/>
      <c r="AA62" s="9"/>
    </row>
    <row r="63" spans="2:27" ht="18" customHeight="1" x14ac:dyDescent="0.2">
      <c r="B63" s="14"/>
      <c r="C63" s="9"/>
      <c r="D63" s="9"/>
      <c r="E63" s="9"/>
      <c r="F63" s="9"/>
      <c r="G63" s="9"/>
      <c r="H63" s="9"/>
      <c r="I63" s="9"/>
      <c r="J63" s="9"/>
      <c r="K63" s="9"/>
      <c r="L63" s="9"/>
      <c r="M63" s="9"/>
      <c r="N63" s="9"/>
      <c r="O63" s="9"/>
      <c r="P63" s="9"/>
      <c r="Q63" s="9"/>
      <c r="R63" s="9"/>
      <c r="S63" s="9"/>
      <c r="T63" s="9"/>
      <c r="U63" s="9"/>
      <c r="V63" s="9"/>
      <c r="W63" s="9"/>
      <c r="X63" s="9"/>
      <c r="Y63" s="9"/>
      <c r="Z63" s="9"/>
      <c r="AA63" s="9"/>
    </row>
    <row r="64" spans="2:27" ht="18" customHeight="1" x14ac:dyDescent="0.2">
      <c r="B64" s="14"/>
      <c r="C64" s="9"/>
      <c r="D64" s="9"/>
      <c r="E64" s="9"/>
      <c r="F64" s="9"/>
      <c r="G64" s="9"/>
      <c r="H64" s="9"/>
      <c r="I64" s="9"/>
      <c r="J64" s="9"/>
      <c r="K64" s="9"/>
      <c r="L64" s="9"/>
      <c r="M64" s="9"/>
      <c r="N64" s="9"/>
      <c r="O64" s="9"/>
      <c r="P64" s="9"/>
      <c r="Q64" s="9"/>
      <c r="R64" s="9"/>
      <c r="S64" s="9"/>
      <c r="T64" s="9"/>
      <c r="U64" s="9"/>
      <c r="V64" s="9"/>
      <c r="W64" s="9"/>
      <c r="X64" s="9"/>
      <c r="Y64" s="9"/>
      <c r="Z64" s="9"/>
      <c r="AA64" s="9"/>
    </row>
    <row r="65" spans="2:27" ht="18" customHeight="1" x14ac:dyDescent="0.2">
      <c r="B65" s="9"/>
      <c r="C65" s="9"/>
      <c r="D65" s="9"/>
      <c r="E65" s="9"/>
      <c r="F65" s="9"/>
      <c r="G65" s="9"/>
      <c r="H65" s="9"/>
      <c r="I65" s="9"/>
      <c r="J65" s="9"/>
      <c r="K65" s="9"/>
      <c r="L65" s="9"/>
      <c r="M65" s="9"/>
      <c r="N65" s="9"/>
      <c r="O65" s="9"/>
      <c r="P65" s="9"/>
      <c r="Q65" s="9"/>
      <c r="R65" s="9"/>
      <c r="S65" s="9"/>
      <c r="T65" s="9"/>
      <c r="U65" s="9"/>
      <c r="V65" s="9"/>
      <c r="W65" s="9"/>
      <c r="X65" s="9"/>
      <c r="Y65" s="9"/>
      <c r="Z65" s="9"/>
      <c r="AA65" s="9"/>
    </row>
    <row r="66" spans="2:27" ht="18" customHeight="1" x14ac:dyDescent="0.2">
      <c r="B66" s="4"/>
      <c r="C66" s="4"/>
      <c r="D66" s="4"/>
      <c r="E66" s="5"/>
      <c r="F66" s="5"/>
      <c r="G66" s="5"/>
      <c r="H66" s="5"/>
      <c r="I66" s="5"/>
      <c r="J66" s="5"/>
      <c r="K66" s="5"/>
      <c r="L66" s="5"/>
      <c r="M66" s="5"/>
      <c r="N66" s="5"/>
      <c r="O66" s="5"/>
      <c r="P66" s="5"/>
      <c r="Q66" s="5"/>
      <c r="R66" s="5"/>
      <c r="S66" s="5"/>
      <c r="T66" s="5"/>
      <c r="U66" s="5"/>
      <c r="V66" s="5"/>
      <c r="W66" s="5"/>
      <c r="X66" s="5"/>
      <c r="Y66" s="2"/>
      <c r="Z66" s="5"/>
      <c r="AA66" s="5"/>
    </row>
    <row r="67" spans="2:27" ht="18" customHeight="1" x14ac:dyDescent="0.2">
      <c r="B67" s="4"/>
      <c r="C67" s="4"/>
      <c r="D67" s="4"/>
      <c r="E67" s="5"/>
      <c r="F67" s="5"/>
      <c r="G67" s="5"/>
      <c r="H67" s="5"/>
      <c r="I67" s="5"/>
      <c r="J67" s="5"/>
      <c r="K67" s="5"/>
      <c r="L67" s="5"/>
      <c r="M67" s="5"/>
      <c r="N67" s="5"/>
      <c r="O67" s="5"/>
      <c r="P67" s="5"/>
      <c r="Q67" s="5"/>
      <c r="R67" s="5"/>
      <c r="S67" s="5"/>
      <c r="T67" s="5"/>
      <c r="U67" s="5"/>
      <c r="V67" s="5"/>
      <c r="W67" s="5"/>
      <c r="X67" s="5"/>
      <c r="Y67" s="2"/>
      <c r="Z67" s="5"/>
      <c r="AA67" s="5"/>
    </row>
    <row r="68" spans="2:27" ht="18" customHeight="1" x14ac:dyDescent="0.2">
      <c r="B68" s="4"/>
      <c r="C68" s="4"/>
      <c r="D68" s="4"/>
      <c r="E68" s="4"/>
      <c r="F68" s="4"/>
      <c r="G68" s="4"/>
      <c r="H68" s="4"/>
      <c r="I68" s="4"/>
      <c r="J68" s="4"/>
      <c r="K68" s="4"/>
      <c r="L68" s="4"/>
      <c r="M68" s="4"/>
      <c r="N68" s="4"/>
      <c r="O68" s="4"/>
      <c r="P68" s="4"/>
      <c r="Q68" s="4"/>
      <c r="R68" s="4"/>
      <c r="S68" s="4"/>
      <c r="T68" s="4"/>
      <c r="U68" s="4"/>
      <c r="V68" s="4"/>
      <c r="W68" s="4"/>
      <c r="X68" s="4"/>
      <c r="Y68" s="4"/>
      <c r="Z68" s="4"/>
      <c r="AA68" s="4"/>
    </row>
    <row r="69" spans="2:27" ht="18" customHeight="1" x14ac:dyDescent="0.2">
      <c r="B69" s="4"/>
      <c r="C69" s="4"/>
      <c r="D69" s="4"/>
      <c r="E69" s="4"/>
      <c r="F69" s="4"/>
      <c r="G69" s="4"/>
      <c r="H69" s="4"/>
      <c r="I69" s="4"/>
      <c r="J69" s="4"/>
      <c r="K69" s="4"/>
      <c r="L69" s="4"/>
      <c r="M69" s="4"/>
      <c r="N69" s="4"/>
      <c r="O69" s="4"/>
      <c r="P69" s="4"/>
      <c r="Q69" s="4"/>
      <c r="R69" s="4"/>
      <c r="S69" s="4"/>
      <c r="T69" s="4"/>
      <c r="U69" s="4"/>
      <c r="V69" s="4"/>
      <c r="W69" s="4"/>
      <c r="X69" s="4"/>
      <c r="Y69" s="4"/>
      <c r="Z69" s="4"/>
      <c r="AA69" s="4"/>
    </row>
    <row r="70" spans="2:27" ht="18" customHeight="1" x14ac:dyDescent="0.2">
      <c r="B70" s="4"/>
      <c r="C70" s="4"/>
      <c r="D70" s="4"/>
      <c r="E70" s="4"/>
      <c r="F70" s="4"/>
      <c r="G70" s="4"/>
      <c r="H70" s="4"/>
      <c r="I70" s="4"/>
      <c r="J70" s="4"/>
      <c r="K70" s="4"/>
      <c r="L70" s="4"/>
      <c r="M70" s="4"/>
      <c r="N70" s="4"/>
      <c r="O70" s="4"/>
      <c r="P70" s="4"/>
      <c r="Q70" s="4"/>
      <c r="R70" s="4"/>
      <c r="S70" s="4"/>
      <c r="T70" s="4"/>
      <c r="U70" s="4"/>
      <c r="V70" s="4"/>
      <c r="W70" s="4"/>
      <c r="X70" s="4"/>
      <c r="Y70" s="4"/>
      <c r="Z70" s="4"/>
      <c r="AA70" s="4"/>
    </row>
    <row r="71" spans="2:27" ht="18" customHeight="1" x14ac:dyDescent="0.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row>
    <row r="72" spans="2:27" ht="18" customHeight="1" x14ac:dyDescent="0.2">
      <c r="B72" s="8"/>
      <c r="C72" s="8"/>
      <c r="D72" s="8"/>
      <c r="E72" s="8"/>
      <c r="F72" s="8"/>
      <c r="G72" s="8"/>
      <c r="H72" s="8"/>
      <c r="I72" s="8"/>
      <c r="J72" s="8"/>
      <c r="K72" s="8"/>
      <c r="L72" s="8"/>
      <c r="M72" s="8"/>
      <c r="N72" s="8"/>
      <c r="O72" s="8"/>
      <c r="P72" s="8"/>
      <c r="Q72" s="8"/>
      <c r="R72" s="8"/>
      <c r="S72" s="8"/>
      <c r="T72" s="8"/>
      <c r="U72" s="8"/>
      <c r="V72" s="8"/>
      <c r="W72" s="8"/>
      <c r="X72" s="8"/>
      <c r="Y72" s="8"/>
      <c r="Z72" s="8"/>
      <c r="AA72" s="8"/>
    </row>
    <row r="73" spans="2:27" ht="18" customHeight="1" x14ac:dyDescent="0.2">
      <c r="B73" s="8"/>
      <c r="C73" s="8"/>
      <c r="D73" s="8"/>
      <c r="E73" s="8"/>
      <c r="F73" s="8"/>
      <c r="G73" s="8"/>
      <c r="H73" s="8"/>
      <c r="I73" s="8"/>
      <c r="J73" s="8"/>
      <c r="K73" s="8"/>
      <c r="L73" s="8"/>
      <c r="M73" s="8"/>
      <c r="N73" s="8"/>
      <c r="O73" s="8"/>
      <c r="P73" s="8"/>
      <c r="Q73" s="8"/>
      <c r="R73" s="8"/>
      <c r="S73" s="8"/>
      <c r="T73" s="8"/>
      <c r="U73" s="8"/>
      <c r="V73" s="8"/>
      <c r="W73" s="8"/>
      <c r="X73" s="8"/>
      <c r="Y73" s="8"/>
      <c r="Z73" s="8"/>
      <c r="AA73" s="8"/>
    </row>
    <row r="74" spans="2:27" ht="18" customHeight="1" x14ac:dyDescent="0.2">
      <c r="B74" s="8"/>
      <c r="C74" s="8"/>
      <c r="D74" s="8"/>
      <c r="E74" s="8"/>
      <c r="F74" s="8"/>
      <c r="G74" s="8"/>
      <c r="H74" s="8"/>
      <c r="I74" s="8"/>
      <c r="J74" s="8"/>
      <c r="K74" s="8"/>
      <c r="L74" s="8"/>
      <c r="M74" s="8"/>
      <c r="N74" s="8"/>
      <c r="O74" s="8"/>
      <c r="P74" s="8"/>
      <c r="Q74" s="8"/>
      <c r="R74" s="8"/>
      <c r="S74" s="8"/>
      <c r="T74" s="8"/>
      <c r="U74" s="8"/>
      <c r="V74" s="8"/>
      <c r="W74" s="8"/>
      <c r="X74" s="8"/>
      <c r="Y74" s="8"/>
      <c r="Z74" s="8"/>
      <c r="AA74" s="8"/>
    </row>
    <row r="75" spans="2:27" ht="18" customHeight="1" x14ac:dyDescent="0.2">
      <c r="B75" s="8"/>
      <c r="C75" s="8"/>
      <c r="D75" s="8"/>
      <c r="E75" s="8"/>
      <c r="F75" s="8"/>
      <c r="G75" s="8"/>
      <c r="H75" s="8"/>
      <c r="I75" s="8"/>
      <c r="J75" s="8"/>
      <c r="K75" s="8"/>
      <c r="L75" s="8"/>
      <c r="M75" s="8"/>
      <c r="N75" s="8"/>
      <c r="O75" s="8"/>
      <c r="P75" s="8"/>
      <c r="Q75" s="8"/>
      <c r="R75" s="8"/>
      <c r="S75" s="8"/>
      <c r="T75" s="8"/>
      <c r="U75" s="8"/>
      <c r="V75" s="8"/>
      <c r="W75" s="8"/>
      <c r="X75" s="8"/>
      <c r="Y75" s="8"/>
      <c r="Z75" s="8"/>
      <c r="AA75" s="8"/>
    </row>
    <row r="76" spans="2:27" ht="18" customHeight="1" x14ac:dyDescent="0.2">
      <c r="B76" s="8"/>
      <c r="C76" s="8"/>
      <c r="D76" s="8"/>
      <c r="E76" s="8"/>
      <c r="F76" s="8"/>
      <c r="G76" s="8"/>
      <c r="H76" s="8"/>
      <c r="I76" s="8"/>
      <c r="J76" s="8"/>
      <c r="K76" s="8"/>
      <c r="L76" s="8"/>
      <c r="M76" s="8"/>
      <c r="N76" s="8"/>
      <c r="O76" s="8"/>
      <c r="P76" s="8"/>
      <c r="Q76" s="8"/>
      <c r="R76" s="8"/>
      <c r="S76" s="8"/>
      <c r="T76" s="8"/>
      <c r="U76" s="8"/>
      <c r="V76" s="8"/>
      <c r="W76" s="8"/>
      <c r="X76" s="8"/>
      <c r="Y76" s="8"/>
      <c r="Z76" s="8"/>
      <c r="AA76" s="8"/>
    </row>
    <row r="77" spans="2:27" ht="18" customHeight="1" x14ac:dyDescent="0.2">
      <c r="B77" s="8"/>
      <c r="C77" s="8"/>
      <c r="D77" s="8"/>
      <c r="E77" s="8"/>
      <c r="F77" s="8"/>
      <c r="G77" s="8"/>
      <c r="H77" s="8"/>
      <c r="I77" s="8"/>
      <c r="J77" s="8"/>
      <c r="K77" s="8"/>
      <c r="L77" s="8"/>
      <c r="M77" s="8"/>
      <c r="N77" s="8"/>
      <c r="O77" s="8"/>
      <c r="P77" s="8"/>
      <c r="Q77" s="8"/>
      <c r="R77" s="8"/>
      <c r="S77" s="8"/>
      <c r="T77" s="8"/>
      <c r="U77" s="8"/>
      <c r="V77" s="8"/>
      <c r="W77" s="8"/>
      <c r="X77" s="8"/>
      <c r="Y77" s="8"/>
      <c r="Z77" s="8"/>
      <c r="AA77" s="8"/>
    </row>
    <row r="78" spans="2:27" ht="18" customHeight="1" x14ac:dyDescent="0.2">
      <c r="B78" s="8"/>
      <c r="C78" s="8"/>
      <c r="D78" s="8"/>
      <c r="E78" s="8"/>
      <c r="F78" s="8"/>
      <c r="G78" s="8"/>
      <c r="H78" s="8"/>
      <c r="I78" s="8"/>
      <c r="J78" s="8"/>
      <c r="K78" s="8"/>
      <c r="L78" s="8"/>
      <c r="M78" s="8"/>
      <c r="N78" s="8"/>
      <c r="O78" s="8"/>
      <c r="P78" s="8"/>
      <c r="Q78" s="8"/>
      <c r="R78" s="8"/>
      <c r="S78" s="8"/>
      <c r="T78" s="8"/>
      <c r="U78" s="8"/>
      <c r="V78" s="8"/>
      <c r="W78" s="8"/>
      <c r="X78" s="8"/>
      <c r="Y78" s="8"/>
      <c r="Z78" s="8"/>
      <c r="AA78" s="8"/>
    </row>
    <row r="79" spans="2:27" ht="18" customHeight="1" x14ac:dyDescent="0.2">
      <c r="B79" s="8"/>
      <c r="C79" s="8"/>
      <c r="D79" s="8"/>
      <c r="E79" s="8"/>
      <c r="F79" s="8"/>
      <c r="G79" s="8"/>
      <c r="H79" s="8"/>
      <c r="I79" s="8"/>
      <c r="J79" s="8"/>
      <c r="K79" s="8"/>
      <c r="L79" s="8"/>
      <c r="M79" s="8"/>
      <c r="N79" s="8"/>
      <c r="O79" s="8"/>
      <c r="P79" s="8"/>
      <c r="Q79" s="8"/>
      <c r="R79" s="8"/>
      <c r="S79" s="8"/>
      <c r="T79" s="8"/>
      <c r="U79" s="8"/>
      <c r="V79" s="8"/>
      <c r="W79" s="8"/>
      <c r="X79" s="8"/>
      <c r="Y79" s="8"/>
      <c r="Z79" s="8"/>
      <c r="AA79" s="8"/>
    </row>
    <row r="80" spans="2:27" ht="18" customHeight="1" x14ac:dyDescent="0.2">
      <c r="B80" s="8"/>
      <c r="C80" s="8"/>
      <c r="D80" s="8"/>
      <c r="E80" s="8"/>
      <c r="F80" s="8"/>
      <c r="G80" s="8"/>
      <c r="H80" s="8"/>
      <c r="I80" s="8"/>
      <c r="J80" s="8"/>
      <c r="K80" s="8"/>
      <c r="L80" s="8"/>
      <c r="M80" s="8"/>
      <c r="N80" s="8"/>
      <c r="O80" s="8"/>
      <c r="P80" s="8"/>
      <c r="Q80" s="8"/>
      <c r="R80" s="8"/>
      <c r="S80" s="8"/>
      <c r="T80" s="8"/>
      <c r="U80" s="8"/>
      <c r="V80" s="8"/>
      <c r="W80" s="8"/>
      <c r="X80" s="8"/>
      <c r="Y80" s="8"/>
      <c r="Z80" s="8"/>
      <c r="AA80" s="8"/>
    </row>
    <row r="81" spans="2:27" ht="18" customHeight="1" x14ac:dyDescent="0.2">
      <c r="B81" s="8"/>
      <c r="C81" s="8"/>
      <c r="D81" s="8"/>
      <c r="E81" s="8"/>
      <c r="F81" s="8"/>
      <c r="G81" s="8"/>
      <c r="H81" s="8"/>
      <c r="I81" s="8"/>
      <c r="J81" s="8"/>
      <c r="K81" s="8"/>
      <c r="L81" s="8"/>
      <c r="M81" s="8"/>
      <c r="N81" s="8"/>
      <c r="O81" s="8"/>
      <c r="P81" s="8"/>
      <c r="Q81" s="8"/>
      <c r="R81" s="8"/>
      <c r="S81" s="8"/>
      <c r="T81" s="8"/>
      <c r="U81" s="8"/>
      <c r="V81" s="8"/>
      <c r="W81" s="8"/>
      <c r="X81" s="8"/>
      <c r="Y81" s="8"/>
      <c r="Z81" s="8"/>
      <c r="AA81" s="8"/>
    </row>
    <row r="82" spans="2:27" ht="18" customHeight="1" x14ac:dyDescent="0.2">
      <c r="B82" s="8"/>
      <c r="C82" s="8"/>
      <c r="D82" s="8"/>
      <c r="E82" s="8"/>
      <c r="F82" s="8"/>
      <c r="G82" s="8"/>
      <c r="H82" s="8"/>
      <c r="I82" s="8"/>
      <c r="J82" s="8"/>
      <c r="K82" s="8"/>
      <c r="L82" s="8"/>
      <c r="M82" s="8"/>
      <c r="N82" s="8"/>
      <c r="O82" s="8"/>
      <c r="P82" s="8"/>
      <c r="Q82" s="8"/>
      <c r="R82" s="8"/>
      <c r="S82" s="8"/>
      <c r="T82" s="8"/>
      <c r="U82" s="8"/>
      <c r="V82" s="8"/>
      <c r="W82" s="8"/>
      <c r="X82" s="8"/>
      <c r="Y82" s="8"/>
      <c r="Z82" s="8"/>
      <c r="AA82" s="8"/>
    </row>
    <row r="83" spans="2:27" ht="18" customHeight="1" x14ac:dyDescent="0.2">
      <c r="B83" s="4"/>
      <c r="C83" s="4"/>
      <c r="D83" s="4"/>
      <c r="E83" s="4"/>
      <c r="F83" s="4"/>
      <c r="G83" s="4"/>
      <c r="H83" s="4"/>
      <c r="I83" s="4"/>
      <c r="J83" s="4"/>
      <c r="K83" s="4"/>
      <c r="L83" s="4"/>
      <c r="M83" s="4"/>
      <c r="N83" s="2"/>
      <c r="O83" s="2"/>
      <c r="P83" s="2"/>
      <c r="Q83" s="4"/>
      <c r="R83" s="4"/>
      <c r="S83" s="4"/>
      <c r="T83" s="4"/>
      <c r="U83" s="4"/>
      <c r="V83" s="4"/>
      <c r="W83" s="4"/>
      <c r="X83" s="4"/>
      <c r="Y83" s="4"/>
      <c r="Z83" s="4"/>
      <c r="AA83" s="4"/>
    </row>
    <row r="84" spans="2:27" ht="18" customHeight="1" x14ac:dyDescent="0.2">
      <c r="B84" s="4"/>
      <c r="C84" s="4"/>
      <c r="D84" s="4"/>
      <c r="E84" s="4"/>
      <c r="F84" s="4"/>
      <c r="G84" s="2"/>
      <c r="H84" s="2"/>
      <c r="I84" s="2"/>
      <c r="J84" s="2"/>
      <c r="K84" s="14"/>
      <c r="L84" s="2"/>
      <c r="M84" s="2"/>
      <c r="N84" s="2"/>
      <c r="O84" s="2"/>
      <c r="P84" s="2"/>
      <c r="Q84" s="14"/>
      <c r="R84" s="2"/>
      <c r="S84" s="2"/>
      <c r="T84" s="2"/>
      <c r="U84" s="2"/>
      <c r="V84" s="2"/>
      <c r="W84" s="2"/>
      <c r="X84" s="2"/>
      <c r="Y84" s="2"/>
      <c r="Z84" s="2"/>
      <c r="AA84" s="14"/>
    </row>
    <row r="85" spans="2:27" ht="18" customHeight="1" x14ac:dyDescent="0.2">
      <c r="B85" s="4"/>
      <c r="C85" s="4"/>
      <c r="D85" s="4"/>
      <c r="E85" s="12"/>
      <c r="F85" s="12"/>
      <c r="G85" s="12"/>
      <c r="H85" s="12"/>
      <c r="I85" s="12"/>
      <c r="J85" s="12"/>
      <c r="K85" s="12"/>
      <c r="L85" s="12"/>
      <c r="M85" s="12"/>
      <c r="N85" s="12"/>
      <c r="O85" s="12"/>
      <c r="P85" s="12"/>
      <c r="Q85" s="12"/>
      <c r="R85" s="12"/>
      <c r="S85" s="12"/>
      <c r="T85" s="12"/>
      <c r="U85" s="12"/>
      <c r="V85" s="12"/>
      <c r="W85" s="12"/>
      <c r="X85" s="12"/>
      <c r="Y85" s="12"/>
      <c r="Z85" s="12"/>
      <c r="AA85" s="12"/>
    </row>
    <row r="100" spans="2:23" ht="18" customHeight="1" x14ac:dyDescent="0.2">
      <c r="B100" s="2"/>
      <c r="C100" s="2"/>
      <c r="D100" s="2"/>
      <c r="E100" s="2"/>
      <c r="F100" s="2"/>
      <c r="G100" s="2"/>
      <c r="H100" s="2"/>
      <c r="I100" s="2"/>
      <c r="J100" s="2"/>
      <c r="K100" s="2"/>
      <c r="L100" s="2"/>
      <c r="M100" s="2"/>
      <c r="N100" s="2"/>
      <c r="O100" s="2"/>
      <c r="P100" s="2"/>
      <c r="Q100" s="2"/>
      <c r="R100" s="2"/>
      <c r="S100" s="2"/>
      <c r="T100" s="2"/>
      <c r="U100" s="2"/>
      <c r="V100" s="2"/>
      <c r="W100" s="2"/>
    </row>
    <row r="101" spans="2:23" ht="18" customHeight="1" x14ac:dyDescent="0.2">
      <c r="B101" s="4"/>
      <c r="C101" s="4"/>
      <c r="D101" s="4"/>
      <c r="E101" s="4"/>
      <c r="F101" s="4"/>
      <c r="G101" s="4"/>
      <c r="H101" s="4"/>
      <c r="I101" s="4"/>
      <c r="J101" s="4"/>
      <c r="K101" s="4"/>
      <c r="L101" s="4"/>
      <c r="M101" s="4"/>
      <c r="N101" s="4"/>
      <c r="O101" s="4"/>
      <c r="P101" s="4"/>
      <c r="Q101" s="4"/>
      <c r="R101" s="4"/>
      <c r="S101" s="4"/>
      <c r="T101" s="4"/>
      <c r="U101" s="2"/>
      <c r="V101" s="2"/>
      <c r="W101" s="2"/>
    </row>
    <row r="102" spans="2:23" ht="18" customHeight="1" x14ac:dyDescent="0.2">
      <c r="B102" s="4"/>
      <c r="C102" s="4"/>
      <c r="D102" s="4"/>
      <c r="E102" s="4"/>
      <c r="F102" s="4"/>
      <c r="G102" s="4"/>
      <c r="H102" s="4"/>
      <c r="I102" s="4"/>
      <c r="J102" s="4"/>
      <c r="K102" s="4"/>
      <c r="L102" s="4"/>
      <c r="M102" s="4"/>
      <c r="N102" s="4"/>
      <c r="O102" s="4"/>
      <c r="P102" s="4"/>
      <c r="Q102" s="4"/>
      <c r="R102" s="4"/>
      <c r="S102" s="4"/>
      <c r="T102" s="4"/>
      <c r="U102" s="2"/>
      <c r="V102" s="2"/>
      <c r="W102" s="2"/>
    </row>
    <row r="103" spans="2:23" ht="18" customHeight="1" x14ac:dyDescent="0.2">
      <c r="B103" s="4"/>
      <c r="C103" s="4"/>
      <c r="D103" s="4"/>
      <c r="E103" s="4"/>
      <c r="F103" s="4"/>
      <c r="G103" s="4"/>
      <c r="H103" s="4"/>
      <c r="I103" s="4"/>
      <c r="J103" s="4"/>
      <c r="K103" s="4"/>
      <c r="L103" s="4"/>
      <c r="M103" s="4"/>
      <c r="N103" s="4"/>
      <c r="O103" s="4"/>
      <c r="P103" s="4"/>
      <c r="Q103" s="4"/>
      <c r="R103" s="4"/>
      <c r="S103" s="4"/>
      <c r="T103" s="4"/>
      <c r="U103" s="2"/>
      <c r="V103" s="2"/>
      <c r="W103" s="2"/>
    </row>
    <row r="104" spans="2:23" ht="18" customHeight="1" x14ac:dyDescent="0.2">
      <c r="B104" s="4"/>
      <c r="C104" s="4"/>
      <c r="D104" s="4"/>
      <c r="E104" s="4"/>
      <c r="F104" s="4"/>
      <c r="G104" s="4"/>
      <c r="H104" s="4"/>
      <c r="I104" s="4"/>
      <c r="J104" s="4"/>
      <c r="K104" s="4"/>
      <c r="L104" s="4"/>
      <c r="M104" s="4"/>
      <c r="N104" s="4"/>
      <c r="O104" s="4"/>
      <c r="P104" s="4"/>
      <c r="Q104" s="4"/>
      <c r="R104" s="4"/>
      <c r="S104" s="4"/>
      <c r="T104" s="4"/>
      <c r="U104" s="2"/>
      <c r="V104" s="2"/>
      <c r="W104" s="2"/>
    </row>
    <row r="105" spans="2:23" ht="18" customHeight="1" x14ac:dyDescent="0.2">
      <c r="B105" s="4"/>
      <c r="C105" s="4"/>
      <c r="D105" s="4"/>
      <c r="E105" s="4"/>
      <c r="F105" s="4"/>
      <c r="G105" s="4"/>
      <c r="H105" s="4"/>
      <c r="I105" s="4"/>
      <c r="J105" s="4"/>
      <c r="K105" s="4"/>
      <c r="L105" s="4"/>
      <c r="M105" s="4"/>
      <c r="N105" s="4"/>
      <c r="O105" s="4"/>
      <c r="P105" s="4"/>
      <c r="Q105" s="4"/>
      <c r="R105" s="4"/>
      <c r="S105" s="4"/>
      <c r="T105" s="4"/>
      <c r="U105" s="2"/>
      <c r="V105" s="2"/>
      <c r="W105" s="2"/>
    </row>
    <row r="106" spans="2:23" ht="18" customHeight="1" x14ac:dyDescent="0.2">
      <c r="B106" s="4"/>
      <c r="C106" s="4"/>
      <c r="D106" s="4"/>
      <c r="E106" s="4"/>
      <c r="F106" s="4"/>
      <c r="G106" s="4"/>
      <c r="H106" s="4"/>
      <c r="I106" s="4"/>
      <c r="J106" s="4"/>
      <c r="K106" s="4"/>
      <c r="L106" s="4"/>
      <c r="M106" s="4"/>
      <c r="N106" s="4"/>
      <c r="O106" s="4"/>
      <c r="P106" s="4"/>
      <c r="Q106" s="4"/>
      <c r="R106" s="4"/>
      <c r="S106" s="4"/>
      <c r="T106" s="4"/>
      <c r="U106" s="2"/>
      <c r="V106" s="2"/>
      <c r="W106" s="2"/>
    </row>
  </sheetData>
  <sheetProtection algorithmName="SHA-512" hashValue="edB0KacgWwuszKM42776aYdy2c5u1LZSPa/gN0sDvQSm1eCKk5aVtTS6y+Q4pLbPtAf2PofWo6WhIrDlHkoPAA==" saltValue="ekoLCoDCLYxiLGKwOLNHjQ==" spinCount="100000" sheet="1" objects="1" scenarios="1" selectLockedCells="1"/>
  <mergeCells count="102">
    <mergeCell ref="V28:X28"/>
    <mergeCell ref="Y28:AA28"/>
    <mergeCell ref="C30:AA31"/>
    <mergeCell ref="C32:K32"/>
    <mergeCell ref="C33:AA38"/>
    <mergeCell ref="V2:AA2"/>
    <mergeCell ref="V3:AA3"/>
    <mergeCell ref="V4:AA4"/>
    <mergeCell ref="V5:AA5"/>
    <mergeCell ref="E6:AA6"/>
    <mergeCell ref="V7:AA7"/>
    <mergeCell ref="C27:O27"/>
    <mergeCell ref="V27:X27"/>
    <mergeCell ref="Y27:AA27"/>
    <mergeCell ref="C12:O12"/>
    <mergeCell ref="P12:R12"/>
    <mergeCell ref="S12:U12"/>
    <mergeCell ref="V12:X12"/>
    <mergeCell ref="Y12:AA12"/>
    <mergeCell ref="C16:O16"/>
    <mergeCell ref="V16:X16"/>
    <mergeCell ref="Y16:AA16"/>
    <mergeCell ref="C19:O19"/>
    <mergeCell ref="V19:X19"/>
    <mergeCell ref="Y23:AA23"/>
    <mergeCell ref="V25:X25"/>
    <mergeCell ref="Y25:AA25"/>
    <mergeCell ref="V10:X10"/>
    <mergeCell ref="Y10:AA10"/>
    <mergeCell ref="C11:O11"/>
    <mergeCell ref="P11:R11"/>
    <mergeCell ref="S11:U11"/>
    <mergeCell ref="V11:X11"/>
    <mergeCell ref="Y11:AA11"/>
    <mergeCell ref="Y21:AA21"/>
    <mergeCell ref="C22:O22"/>
    <mergeCell ref="V22:X22"/>
    <mergeCell ref="Y22:AA22"/>
    <mergeCell ref="P21:R21"/>
    <mergeCell ref="P22:R22"/>
    <mergeCell ref="P19:R19"/>
    <mergeCell ref="S14:U14"/>
    <mergeCell ref="P10:R10"/>
    <mergeCell ref="S10:U10"/>
    <mergeCell ref="C28:O28"/>
    <mergeCell ref="Q40:Y40"/>
    <mergeCell ref="Q42:U42"/>
    <mergeCell ref="B40:I40"/>
    <mergeCell ref="B42:F42"/>
    <mergeCell ref="F7:M7"/>
    <mergeCell ref="B7:E7"/>
    <mergeCell ref="P14:R14"/>
    <mergeCell ref="C14:O14"/>
    <mergeCell ref="V14:X14"/>
    <mergeCell ref="Y14:AA14"/>
    <mergeCell ref="C15:O15"/>
    <mergeCell ref="V15:X15"/>
    <mergeCell ref="Y15:AA15"/>
    <mergeCell ref="C18:O18"/>
    <mergeCell ref="V18:X18"/>
    <mergeCell ref="Y18:AA18"/>
    <mergeCell ref="P18:R18"/>
    <mergeCell ref="S18:U18"/>
    <mergeCell ref="C21:O21"/>
    <mergeCell ref="V21:X21"/>
    <mergeCell ref="Y19:AA19"/>
    <mergeCell ref="C23:O23"/>
    <mergeCell ref="V23:X23"/>
    <mergeCell ref="P23:R23"/>
    <mergeCell ref="S15:U15"/>
    <mergeCell ref="P16:R16"/>
    <mergeCell ref="S16:U16"/>
    <mergeCell ref="E4:P4"/>
    <mergeCell ref="E5:P5"/>
    <mergeCell ref="R4:U4"/>
    <mergeCell ref="R5:U5"/>
    <mergeCell ref="C25:O25"/>
    <mergeCell ref="C10:O10"/>
    <mergeCell ref="B41:F41"/>
    <mergeCell ref="B6:D6"/>
    <mergeCell ref="B1:D1"/>
    <mergeCell ref="B3:D3"/>
    <mergeCell ref="E3:I3"/>
    <mergeCell ref="B2:E2"/>
    <mergeCell ref="E1:AA1"/>
    <mergeCell ref="B5:D5"/>
    <mergeCell ref="B4:D4"/>
    <mergeCell ref="K3:M3"/>
    <mergeCell ref="N3:P3"/>
    <mergeCell ref="R3:U3"/>
    <mergeCell ref="R2:U2"/>
    <mergeCell ref="S27:U27"/>
    <mergeCell ref="S28:U28"/>
    <mergeCell ref="S25:U25"/>
    <mergeCell ref="S23:U23"/>
    <mergeCell ref="S21:U21"/>
    <mergeCell ref="S22:U22"/>
    <mergeCell ref="S19:U19"/>
    <mergeCell ref="P15:R15"/>
    <mergeCell ref="P27:R27"/>
    <mergeCell ref="P28:R28"/>
    <mergeCell ref="P25:R25"/>
  </mergeCells>
  <phoneticPr fontId="2" type="noConversion"/>
  <printOptions horizontalCentered="1"/>
  <pageMargins left="0.25" right="0.25" top="0.25" bottom="0.25" header="0.25" footer="0.25"/>
  <pageSetup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2"/>
  <sheetViews>
    <sheetView workbookViewId="0">
      <selection activeCell="P20" sqref="P20"/>
    </sheetView>
  </sheetViews>
  <sheetFormatPr defaultRowHeight="12.75" x14ac:dyDescent="0.2"/>
  <sheetData>
    <row r="2" spans="1:16" ht="18" x14ac:dyDescent="0.25">
      <c r="A2" s="55"/>
      <c r="B2" s="56"/>
      <c r="C2" s="55"/>
      <c r="D2" s="57" t="s">
        <v>35</v>
      </c>
      <c r="E2" s="55"/>
      <c r="F2" s="55"/>
      <c r="G2" s="55"/>
      <c r="H2" s="55"/>
      <c r="I2" s="55"/>
      <c r="J2" s="55"/>
      <c r="K2" s="55"/>
    </row>
    <row r="3" spans="1:16" x14ac:dyDescent="0.2">
      <c r="A3" s="58"/>
    </row>
    <row r="4" spans="1:16" x14ac:dyDescent="0.2">
      <c r="D4" s="59" t="s">
        <v>36</v>
      </c>
      <c r="E4" s="60"/>
      <c r="F4" s="60"/>
      <c r="G4" s="60"/>
      <c r="H4" s="60"/>
      <c r="I4" s="60"/>
      <c r="J4" s="60"/>
      <c r="K4" s="60"/>
    </row>
    <row r="5" spans="1:16" x14ac:dyDescent="0.2">
      <c r="D5" s="59" t="s">
        <v>37</v>
      </c>
      <c r="E5" s="61"/>
      <c r="F5" s="61"/>
      <c r="G5" s="61"/>
      <c r="H5" s="61"/>
      <c r="I5" s="61"/>
      <c r="J5" s="61"/>
      <c r="K5" s="61"/>
    </row>
    <row r="7" spans="1:16" ht="15.75" x14ac:dyDescent="0.25">
      <c r="D7" s="62" t="s">
        <v>8</v>
      </c>
      <c r="E7" s="63"/>
      <c r="F7" s="64"/>
      <c r="G7" s="65"/>
      <c r="H7" s="63" t="s">
        <v>38</v>
      </c>
      <c r="I7" s="63"/>
      <c r="J7" s="64"/>
      <c r="K7" s="65"/>
      <c r="M7" s="66" t="s">
        <v>39</v>
      </c>
      <c r="N7" s="66"/>
      <c r="O7" s="66"/>
    </row>
    <row r="8" spans="1:16" ht="13.5" thickBot="1" x14ac:dyDescent="0.25">
      <c r="A8" s="58"/>
      <c r="D8" s="67"/>
      <c r="E8" s="67"/>
      <c r="F8" s="67"/>
      <c r="G8" s="67"/>
      <c r="H8" s="67"/>
      <c r="I8" s="67"/>
      <c r="J8" s="67"/>
      <c r="K8" s="67"/>
      <c r="M8" s="66" t="s">
        <v>40</v>
      </c>
      <c r="N8" s="66"/>
      <c r="O8" s="66"/>
    </row>
    <row r="9" spans="1:16" ht="13.5" thickTop="1" x14ac:dyDescent="0.2">
      <c r="C9" s="68"/>
      <c r="D9" s="69">
        <v>0</v>
      </c>
      <c r="E9" s="70">
        <v>750</v>
      </c>
      <c r="F9" s="71">
        <v>750</v>
      </c>
      <c r="G9" s="70">
        <v>1500</v>
      </c>
      <c r="H9" s="71">
        <v>1500</v>
      </c>
      <c r="I9" s="70">
        <v>2250</v>
      </c>
      <c r="J9" s="71">
        <v>2250</v>
      </c>
      <c r="K9" s="70">
        <v>3000</v>
      </c>
      <c r="L9" s="67"/>
    </row>
    <row r="10" spans="1:16" x14ac:dyDescent="0.2">
      <c r="A10" s="72" t="s">
        <v>41</v>
      </c>
      <c r="B10" s="72"/>
      <c r="C10" s="73"/>
      <c r="D10" s="74">
        <v>1</v>
      </c>
      <c r="E10" s="75" t="s">
        <v>29</v>
      </c>
      <c r="F10" s="76">
        <v>1</v>
      </c>
      <c r="G10" s="75" t="s">
        <v>30</v>
      </c>
      <c r="H10" s="76">
        <v>1</v>
      </c>
      <c r="I10" s="75" t="s">
        <v>31</v>
      </c>
      <c r="J10" s="77">
        <v>1</v>
      </c>
      <c r="K10" s="75" t="s">
        <v>32</v>
      </c>
      <c r="L10" s="78"/>
      <c r="M10" s="79"/>
      <c r="N10" s="79"/>
      <c r="O10" s="79"/>
      <c r="P10" s="79"/>
    </row>
    <row r="11" spans="1:16" x14ac:dyDescent="0.2">
      <c r="A11" s="72" t="s">
        <v>42</v>
      </c>
      <c r="B11" s="72"/>
      <c r="C11" s="73"/>
      <c r="D11" s="80">
        <f ca="1">RAND()</f>
        <v>0.10911021947468336</v>
      </c>
      <c r="E11" s="81"/>
      <c r="F11" s="80">
        <f ca="1">RAND()</f>
        <v>8.9067627117373593E-2</v>
      </c>
      <c r="G11" s="75"/>
      <c r="H11" s="82">
        <f ca="1">RAND()</f>
        <v>0.83310101042710749</v>
      </c>
      <c r="I11" s="75"/>
      <c r="J11" s="82">
        <f ca="1">RAND()</f>
        <v>0.84450000033936035</v>
      </c>
      <c r="K11" s="75"/>
      <c r="L11" s="78"/>
      <c r="M11" s="79"/>
      <c r="N11" s="79"/>
      <c r="O11" s="79"/>
      <c r="P11" s="79"/>
    </row>
    <row r="12" spans="1:16" x14ac:dyDescent="0.2">
      <c r="A12" s="58" t="s">
        <v>43</v>
      </c>
      <c r="B12" s="58"/>
      <c r="C12" s="83"/>
      <c r="D12" s="84">
        <f ca="1">D11*750</f>
        <v>81.832664606012514</v>
      </c>
      <c r="E12" s="81"/>
      <c r="F12" s="85">
        <f ca="1">F11*750</f>
        <v>66.800720338030189</v>
      </c>
      <c r="G12" s="86"/>
      <c r="H12" s="85">
        <f ca="1">H11*750</f>
        <v>624.82575782033064</v>
      </c>
      <c r="I12" s="86"/>
      <c r="J12" s="85">
        <f ca="1">J11*750</f>
        <v>633.37500025452027</v>
      </c>
      <c r="K12" s="86"/>
      <c r="L12" s="67"/>
    </row>
    <row r="13" spans="1:16" ht="13.5" thickBot="1" x14ac:dyDescent="0.25">
      <c r="A13" s="58" t="s">
        <v>44</v>
      </c>
      <c r="B13" s="58"/>
      <c r="C13" s="83"/>
      <c r="D13" s="87">
        <f ca="1">D12</f>
        <v>81.832664606012514</v>
      </c>
      <c r="E13" s="88"/>
      <c r="F13" s="89">
        <f ca="1">F12+750</f>
        <v>816.80072033803015</v>
      </c>
      <c r="G13" s="90"/>
      <c r="H13" s="89">
        <f ca="1">H12+1500</f>
        <v>2124.8257578203306</v>
      </c>
      <c r="I13" s="90"/>
      <c r="J13" s="89">
        <f ca="1">J12+2250</f>
        <v>2883.3750002545203</v>
      </c>
      <c r="K13" s="90"/>
      <c r="L13" s="67"/>
    </row>
    <row r="14" spans="1:16" ht="14.25" thickTop="1" thickBot="1" x14ac:dyDescent="0.25">
      <c r="A14" s="58"/>
      <c r="B14" s="58"/>
      <c r="C14" s="58"/>
      <c r="D14" s="83"/>
      <c r="E14" s="83"/>
      <c r="F14" s="83"/>
      <c r="G14" s="83"/>
      <c r="H14" s="83"/>
      <c r="I14" s="83"/>
      <c r="J14" s="83"/>
      <c r="K14" s="83"/>
    </row>
    <row r="15" spans="1:16" ht="13.5" thickTop="1" x14ac:dyDescent="0.2">
      <c r="C15" s="91"/>
      <c r="D15" s="69">
        <v>0</v>
      </c>
      <c r="E15" s="70">
        <v>750</v>
      </c>
      <c r="F15" s="69">
        <v>750</v>
      </c>
      <c r="G15" s="70">
        <v>1500</v>
      </c>
      <c r="H15" s="69">
        <v>1500</v>
      </c>
      <c r="I15" s="70">
        <v>2250</v>
      </c>
      <c r="J15" s="69">
        <v>2250</v>
      </c>
      <c r="K15" s="70">
        <v>3000</v>
      </c>
      <c r="L15" s="67"/>
    </row>
    <row r="16" spans="1:16" x14ac:dyDescent="0.2">
      <c r="A16" s="58" t="s">
        <v>41</v>
      </c>
      <c r="B16" s="58"/>
      <c r="C16" s="83"/>
      <c r="D16" s="92">
        <v>2</v>
      </c>
      <c r="E16" s="86" t="s">
        <v>29</v>
      </c>
      <c r="F16" s="92">
        <v>2</v>
      </c>
      <c r="G16" s="86" t="s">
        <v>30</v>
      </c>
      <c r="H16" s="92">
        <v>2</v>
      </c>
      <c r="I16" s="86" t="s">
        <v>31</v>
      </c>
      <c r="J16" s="92">
        <v>2</v>
      </c>
      <c r="K16" s="86" t="s">
        <v>32</v>
      </c>
      <c r="L16" s="67"/>
    </row>
    <row r="17" spans="1:12" x14ac:dyDescent="0.2">
      <c r="A17" s="58" t="s">
        <v>42</v>
      </c>
      <c r="B17" s="58"/>
      <c r="C17" s="83"/>
      <c r="D17" s="93">
        <f ca="1">RAND()</f>
        <v>0.28487013496477021</v>
      </c>
      <c r="E17" s="94"/>
      <c r="F17" s="93">
        <f ca="1">RAND()</f>
        <v>0.51549938526230976</v>
      </c>
      <c r="G17" s="94"/>
      <c r="H17" s="93">
        <f ca="1">RAND()</f>
        <v>0.82357044811147184</v>
      </c>
      <c r="I17" s="94"/>
      <c r="J17" s="93">
        <f ca="1">RAND()</f>
        <v>0.38595766859815106</v>
      </c>
      <c r="K17" s="94"/>
      <c r="L17" s="67"/>
    </row>
    <row r="18" spans="1:12" x14ac:dyDescent="0.2">
      <c r="A18" s="58" t="s">
        <v>43</v>
      </c>
      <c r="B18" s="58"/>
      <c r="C18" s="83"/>
      <c r="D18" s="95">
        <f ca="1">D17*750</f>
        <v>213.65260122357765</v>
      </c>
      <c r="E18" s="94"/>
      <c r="F18" s="95">
        <f ca="1">F17*750</f>
        <v>386.62453894673234</v>
      </c>
      <c r="G18" s="94"/>
      <c r="H18" s="95">
        <f ca="1">H17*750</f>
        <v>617.67783608360389</v>
      </c>
      <c r="I18" s="94"/>
      <c r="J18" s="95">
        <f ca="1">J17*750</f>
        <v>289.46825144861327</v>
      </c>
      <c r="K18" s="94"/>
      <c r="L18" s="67"/>
    </row>
    <row r="19" spans="1:12" ht="13.5" thickBot="1" x14ac:dyDescent="0.25">
      <c r="A19" s="58" t="s">
        <v>44</v>
      </c>
      <c r="B19" s="58"/>
      <c r="C19" s="83"/>
      <c r="D19" s="96">
        <f ca="1">D18+3000</f>
        <v>3213.6526012235777</v>
      </c>
      <c r="E19" s="97"/>
      <c r="F19" s="96">
        <f ca="1">F18+750+3000</f>
        <v>4136.6245389467322</v>
      </c>
      <c r="G19" s="97"/>
      <c r="H19" s="96">
        <f ca="1">H18+1500+3000</f>
        <v>5117.6778360836033</v>
      </c>
      <c r="I19" s="97"/>
      <c r="J19" s="96">
        <f ca="1">J18+2250+3000</f>
        <v>5539.468251448613</v>
      </c>
      <c r="K19" s="97"/>
      <c r="L19" s="67"/>
    </row>
    <row r="20" spans="1:12" ht="14.25" thickTop="1" thickBot="1" x14ac:dyDescent="0.25">
      <c r="A20" s="58"/>
      <c r="B20" s="58"/>
      <c r="C20" s="58"/>
      <c r="D20" s="83"/>
      <c r="E20" s="83"/>
      <c r="F20" s="83"/>
      <c r="G20" s="83"/>
      <c r="H20" s="83"/>
      <c r="I20" s="83"/>
      <c r="J20" s="83"/>
      <c r="K20" s="83"/>
    </row>
    <row r="21" spans="1:12" ht="13.5" thickTop="1" x14ac:dyDescent="0.2">
      <c r="A21" s="58"/>
      <c r="B21" s="58"/>
      <c r="C21" s="91"/>
      <c r="D21" s="69">
        <v>0</v>
      </c>
      <c r="E21" s="70">
        <v>750</v>
      </c>
      <c r="F21" s="71">
        <v>750</v>
      </c>
      <c r="G21" s="70">
        <v>1500</v>
      </c>
      <c r="H21" s="71">
        <v>1500</v>
      </c>
      <c r="I21" s="70">
        <v>2250</v>
      </c>
      <c r="J21" s="71">
        <v>2250</v>
      </c>
      <c r="K21" s="70">
        <v>3000</v>
      </c>
      <c r="L21" s="67"/>
    </row>
    <row r="22" spans="1:12" x14ac:dyDescent="0.2">
      <c r="A22" s="58" t="s">
        <v>41</v>
      </c>
      <c r="B22" s="58"/>
      <c r="C22" s="83"/>
      <c r="D22" s="92">
        <v>3</v>
      </c>
      <c r="E22" s="86" t="s">
        <v>29</v>
      </c>
      <c r="F22" s="98">
        <v>3</v>
      </c>
      <c r="G22" s="86" t="s">
        <v>30</v>
      </c>
      <c r="H22" s="98">
        <v>3</v>
      </c>
      <c r="I22" s="86" t="s">
        <v>31</v>
      </c>
      <c r="J22" s="98">
        <v>3</v>
      </c>
      <c r="K22" s="86" t="s">
        <v>32</v>
      </c>
      <c r="L22" s="67"/>
    </row>
    <row r="23" spans="1:12" x14ac:dyDescent="0.2">
      <c r="A23" s="58" t="s">
        <v>42</v>
      </c>
      <c r="B23" s="58"/>
      <c r="C23" s="83"/>
      <c r="D23" s="93">
        <f ca="1">RAND()</f>
        <v>0.12583560476541911</v>
      </c>
      <c r="E23" s="94"/>
      <c r="F23" s="93">
        <f ca="1">RAND()</f>
        <v>0.56652429160131224</v>
      </c>
      <c r="G23" s="94"/>
      <c r="H23" s="93">
        <f ca="1">RAND()</f>
        <v>0.97054408544652115</v>
      </c>
      <c r="I23" s="94"/>
      <c r="J23" s="93">
        <f ca="1">RAND()</f>
        <v>0.2481708616836602</v>
      </c>
      <c r="K23" s="94"/>
      <c r="L23" s="67"/>
    </row>
    <row r="24" spans="1:12" x14ac:dyDescent="0.2">
      <c r="A24" s="58" t="s">
        <v>43</v>
      </c>
      <c r="B24" s="58"/>
      <c r="C24" s="83"/>
      <c r="D24" s="95">
        <f ca="1">D23*750</f>
        <v>94.376703574064337</v>
      </c>
      <c r="E24" s="94"/>
      <c r="F24" s="99">
        <f ca="1">F23*750</f>
        <v>424.89321870098416</v>
      </c>
      <c r="G24" s="94"/>
      <c r="H24" s="99">
        <f ca="1">H23*750</f>
        <v>727.90806408489084</v>
      </c>
      <c r="I24" s="94"/>
      <c r="J24" s="99">
        <f ca="1">J23*750</f>
        <v>186.12814626274516</v>
      </c>
      <c r="K24" s="94"/>
      <c r="L24" s="67"/>
    </row>
    <row r="25" spans="1:12" ht="13.5" thickBot="1" x14ac:dyDescent="0.25">
      <c r="A25" s="58" t="s">
        <v>44</v>
      </c>
      <c r="B25" s="58"/>
      <c r="C25" s="83"/>
      <c r="D25" s="96">
        <f ca="1">D24+6000</f>
        <v>6094.3767035740648</v>
      </c>
      <c r="E25" s="97"/>
      <c r="F25" s="100">
        <f ca="1">F24+750+6000</f>
        <v>7174.8932187009841</v>
      </c>
      <c r="G25" s="97"/>
      <c r="H25" s="100">
        <f ca="1">H24+1500+6000</f>
        <v>8227.9080640848915</v>
      </c>
      <c r="I25" s="97"/>
      <c r="J25" s="100">
        <f ca="1">J24+2250+6000</f>
        <v>8436.1281462627448</v>
      </c>
      <c r="K25" s="97"/>
      <c r="L25" s="67"/>
    </row>
    <row r="26" spans="1:12" ht="14.25" thickTop="1" thickBot="1" x14ac:dyDescent="0.25">
      <c r="A26" s="58"/>
      <c r="B26" s="58"/>
      <c r="C26" s="58"/>
      <c r="D26" s="83"/>
      <c r="E26" s="83"/>
      <c r="F26" s="83"/>
      <c r="G26" s="83"/>
      <c r="H26" s="83"/>
      <c r="I26" s="83"/>
      <c r="J26" s="83"/>
      <c r="K26" s="83"/>
    </row>
    <row r="27" spans="1:12" ht="13.5" thickTop="1" x14ac:dyDescent="0.2">
      <c r="A27" s="58"/>
      <c r="B27" s="58"/>
      <c r="C27" s="91"/>
      <c r="D27" s="69">
        <v>0</v>
      </c>
      <c r="E27" s="70">
        <v>750</v>
      </c>
      <c r="F27" s="71">
        <v>750</v>
      </c>
      <c r="G27" s="70">
        <v>1500</v>
      </c>
      <c r="H27" s="71">
        <v>1500</v>
      </c>
      <c r="I27" s="70">
        <v>2250</v>
      </c>
      <c r="J27" s="71">
        <v>2250</v>
      </c>
      <c r="K27" s="70">
        <v>3000</v>
      </c>
      <c r="L27" s="67"/>
    </row>
    <row r="28" spans="1:12" x14ac:dyDescent="0.2">
      <c r="A28" s="58" t="s">
        <v>41</v>
      </c>
      <c r="B28" s="58"/>
      <c r="C28" s="83"/>
      <c r="D28" s="92">
        <v>4</v>
      </c>
      <c r="E28" s="86" t="s">
        <v>29</v>
      </c>
      <c r="F28" s="98">
        <v>4</v>
      </c>
      <c r="G28" s="86" t="s">
        <v>30</v>
      </c>
      <c r="H28" s="98">
        <v>4</v>
      </c>
      <c r="I28" s="86" t="s">
        <v>31</v>
      </c>
      <c r="J28" s="98">
        <v>4</v>
      </c>
      <c r="K28" s="86" t="s">
        <v>32</v>
      </c>
      <c r="L28" s="67"/>
    </row>
    <row r="29" spans="1:12" x14ac:dyDescent="0.2">
      <c r="A29" s="58" t="s">
        <v>42</v>
      </c>
      <c r="B29" s="58"/>
      <c r="C29" s="83"/>
      <c r="D29" s="93">
        <f ca="1">RAND()</f>
        <v>0.48596099919956315</v>
      </c>
      <c r="E29" s="94"/>
      <c r="F29" s="93">
        <f ca="1">RAND()</f>
        <v>0.48416322140658785</v>
      </c>
      <c r="G29" s="94"/>
      <c r="H29" s="93">
        <f ca="1">RAND()</f>
        <v>0.96409598495081028</v>
      </c>
      <c r="I29" s="94"/>
      <c r="J29" s="93">
        <f ca="1">RAND()</f>
        <v>0.85893740956612941</v>
      </c>
      <c r="K29" s="94"/>
      <c r="L29" s="67"/>
    </row>
    <row r="30" spans="1:12" x14ac:dyDescent="0.2">
      <c r="A30" s="58" t="s">
        <v>43</v>
      </c>
      <c r="B30" s="58"/>
      <c r="C30" s="83"/>
      <c r="D30" s="95">
        <f ca="1">D29*750</f>
        <v>364.47074939967234</v>
      </c>
      <c r="E30" s="94"/>
      <c r="F30" s="99">
        <f ca="1">F29*750</f>
        <v>363.12241605494091</v>
      </c>
      <c r="G30" s="94"/>
      <c r="H30" s="99">
        <f ca="1">H29*750</f>
        <v>723.07198871310766</v>
      </c>
      <c r="I30" s="94"/>
      <c r="J30" s="99">
        <f ca="1">J29*750</f>
        <v>644.20305717459701</v>
      </c>
      <c r="K30" s="94"/>
      <c r="L30" s="67"/>
    </row>
    <row r="31" spans="1:12" ht="13.5" thickBot="1" x14ac:dyDescent="0.25">
      <c r="A31" s="58" t="s">
        <v>44</v>
      </c>
      <c r="B31" s="58"/>
      <c r="C31" s="83"/>
      <c r="D31" s="96">
        <f ca="1">D30+9000</f>
        <v>9364.4707493996721</v>
      </c>
      <c r="E31" s="97"/>
      <c r="F31" s="100">
        <f ca="1">F30+750+9000</f>
        <v>10113.122416054941</v>
      </c>
      <c r="G31" s="97"/>
      <c r="H31" s="100">
        <f ca="1">H30+1500+9000</f>
        <v>11223.071988713107</v>
      </c>
      <c r="I31" s="97"/>
      <c r="J31" s="100">
        <f ca="1">J30+2250+9000</f>
        <v>11894.203057174596</v>
      </c>
      <c r="K31" s="97"/>
      <c r="L31" s="67"/>
    </row>
    <row r="32" spans="1:12" ht="14.25" thickTop="1" thickBot="1" x14ac:dyDescent="0.25">
      <c r="A32" s="58"/>
      <c r="B32" s="58"/>
      <c r="C32" s="58"/>
      <c r="D32" s="83"/>
      <c r="E32" s="83"/>
      <c r="F32" s="83"/>
      <c r="G32" s="83"/>
      <c r="H32" s="83"/>
      <c r="I32" s="83"/>
      <c r="J32" s="83"/>
      <c r="K32" s="83"/>
    </row>
    <row r="33" spans="1:12" ht="13.5" thickTop="1" x14ac:dyDescent="0.2">
      <c r="A33" s="58"/>
      <c r="B33" s="58"/>
      <c r="C33" s="91"/>
      <c r="D33" s="69">
        <v>0</v>
      </c>
      <c r="E33" s="70">
        <v>750</v>
      </c>
      <c r="F33" s="71">
        <v>750</v>
      </c>
      <c r="G33" s="70">
        <v>1500</v>
      </c>
      <c r="H33" s="71">
        <v>1500</v>
      </c>
      <c r="I33" s="70">
        <v>2250</v>
      </c>
      <c r="J33" s="71">
        <v>2250</v>
      </c>
      <c r="K33" s="70">
        <v>3000</v>
      </c>
      <c r="L33" s="67"/>
    </row>
    <row r="34" spans="1:12" x14ac:dyDescent="0.2">
      <c r="A34" s="58" t="s">
        <v>41</v>
      </c>
      <c r="B34" s="58"/>
      <c r="C34" s="83"/>
      <c r="D34" s="92">
        <v>5</v>
      </c>
      <c r="E34" s="86" t="s">
        <v>29</v>
      </c>
      <c r="F34" s="98">
        <v>5</v>
      </c>
      <c r="G34" s="86" t="s">
        <v>30</v>
      </c>
      <c r="H34" s="98">
        <v>5</v>
      </c>
      <c r="I34" s="86" t="s">
        <v>31</v>
      </c>
      <c r="J34" s="98">
        <v>5</v>
      </c>
      <c r="K34" s="86" t="s">
        <v>32</v>
      </c>
      <c r="L34" s="67"/>
    </row>
    <row r="35" spans="1:12" x14ac:dyDescent="0.2">
      <c r="A35" s="58" t="s">
        <v>42</v>
      </c>
      <c r="B35" s="58"/>
      <c r="C35" s="83"/>
      <c r="D35" s="93">
        <f ca="1">RAND()</f>
        <v>0.38874891847614446</v>
      </c>
      <c r="E35" s="94"/>
      <c r="F35" s="93">
        <f ca="1">RAND()</f>
        <v>9.4524518904832933E-2</v>
      </c>
      <c r="G35" s="94"/>
      <c r="H35" s="93">
        <f ca="1">RAND()</f>
        <v>0.13589316389058925</v>
      </c>
      <c r="I35" s="94"/>
      <c r="J35" s="93">
        <f ca="1">RAND()</f>
        <v>0.20245664267513885</v>
      </c>
      <c r="K35" s="94"/>
      <c r="L35" s="67"/>
    </row>
    <row r="36" spans="1:12" x14ac:dyDescent="0.2">
      <c r="A36" s="58" t="s">
        <v>43</v>
      </c>
      <c r="B36" s="58"/>
      <c r="C36" s="83"/>
      <c r="D36" s="95">
        <f ca="1">D35*750</f>
        <v>291.56168885710832</v>
      </c>
      <c r="E36" s="94"/>
      <c r="F36" s="99">
        <f ca="1">F35*750</f>
        <v>70.893389178624702</v>
      </c>
      <c r="G36" s="94"/>
      <c r="H36" s="99">
        <f ca="1">H35*750</f>
        <v>101.91987291794194</v>
      </c>
      <c r="I36" s="94"/>
      <c r="J36" s="99">
        <f ca="1">J35*750</f>
        <v>151.84248200635415</v>
      </c>
      <c r="K36" s="94"/>
      <c r="L36" s="67"/>
    </row>
    <row r="37" spans="1:12" ht="13.5" thickBot="1" x14ac:dyDescent="0.25">
      <c r="A37" s="58" t="s">
        <v>44</v>
      </c>
      <c r="B37" s="58"/>
      <c r="C37" s="83"/>
      <c r="D37" s="96">
        <f ca="1">D36+12000</f>
        <v>12291.561688857108</v>
      </c>
      <c r="E37" s="97"/>
      <c r="F37" s="100">
        <f ca="1">F36+750+12000</f>
        <v>12820.893389178626</v>
      </c>
      <c r="G37" s="97"/>
      <c r="H37" s="100">
        <f ca="1">H36+1500+12000</f>
        <v>13601.919872917942</v>
      </c>
      <c r="I37" s="97"/>
      <c r="J37" s="100">
        <f ca="1">J36+2250+12000</f>
        <v>14401.842482006354</v>
      </c>
      <c r="K37" s="97"/>
      <c r="L37" s="67"/>
    </row>
    <row r="38" spans="1:12" ht="14.25" thickTop="1" thickBot="1" x14ac:dyDescent="0.25">
      <c r="A38" s="58"/>
      <c r="B38" s="58"/>
      <c r="C38" s="58"/>
      <c r="D38" s="83"/>
      <c r="E38" s="83"/>
      <c r="F38" s="83"/>
      <c r="G38" s="83"/>
      <c r="H38" s="83"/>
      <c r="I38" s="83"/>
      <c r="J38" s="83"/>
      <c r="K38" s="83"/>
    </row>
    <row r="39" spans="1:12" ht="13.5" thickTop="1" x14ac:dyDescent="0.2">
      <c r="A39" s="58"/>
      <c r="B39" s="58"/>
      <c r="C39" s="91"/>
      <c r="D39" s="69">
        <v>0</v>
      </c>
      <c r="E39" s="70">
        <v>750</v>
      </c>
      <c r="F39" s="71">
        <v>750</v>
      </c>
      <c r="G39" s="70">
        <v>1500</v>
      </c>
      <c r="H39" s="71">
        <v>1500</v>
      </c>
      <c r="I39" s="70">
        <v>2250</v>
      </c>
      <c r="J39" s="71">
        <v>2250</v>
      </c>
      <c r="K39" s="70">
        <v>3000</v>
      </c>
      <c r="L39" s="67"/>
    </row>
    <row r="40" spans="1:12" x14ac:dyDescent="0.2">
      <c r="A40" s="58" t="s">
        <v>41</v>
      </c>
      <c r="B40" s="58"/>
      <c r="C40" s="83"/>
      <c r="D40" s="92">
        <v>6</v>
      </c>
      <c r="E40" s="86" t="s">
        <v>29</v>
      </c>
      <c r="F40" s="98">
        <v>6</v>
      </c>
      <c r="G40" s="86" t="s">
        <v>30</v>
      </c>
      <c r="H40" s="98">
        <v>6</v>
      </c>
      <c r="I40" s="86" t="s">
        <v>31</v>
      </c>
      <c r="J40" s="98">
        <v>6</v>
      </c>
      <c r="K40" s="86" t="s">
        <v>32</v>
      </c>
      <c r="L40" s="67"/>
    </row>
    <row r="41" spans="1:12" x14ac:dyDescent="0.2">
      <c r="A41" s="58" t="s">
        <v>42</v>
      </c>
      <c r="B41" s="58"/>
      <c r="C41" s="83"/>
      <c r="D41" s="93">
        <f ca="1">RAND()</f>
        <v>0.37842153425508007</v>
      </c>
      <c r="E41" s="94"/>
      <c r="F41" s="93">
        <f ca="1">RAND()</f>
        <v>0.95294267364342167</v>
      </c>
      <c r="G41" s="94"/>
      <c r="H41" s="93">
        <f ca="1">RAND()</f>
        <v>0.48448439113724417</v>
      </c>
      <c r="I41" s="94"/>
      <c r="J41" s="93">
        <f ca="1">RAND()</f>
        <v>0.17205108567658534</v>
      </c>
      <c r="K41" s="94"/>
      <c r="L41" s="67"/>
    </row>
    <row r="42" spans="1:12" x14ac:dyDescent="0.2">
      <c r="A42" s="58" t="s">
        <v>43</v>
      </c>
      <c r="B42" s="58"/>
      <c r="C42" s="83"/>
      <c r="D42" s="95">
        <f ca="1">D41*750</f>
        <v>283.81615069131004</v>
      </c>
      <c r="E42" s="94"/>
      <c r="F42" s="99">
        <f ca="1">F41*750</f>
        <v>714.7070052325663</v>
      </c>
      <c r="G42" s="94"/>
      <c r="H42" s="99">
        <f ca="1">H41*750</f>
        <v>363.36329335293311</v>
      </c>
      <c r="I42" s="94"/>
      <c r="J42" s="99">
        <f ca="1">J41*750</f>
        <v>129.038314257439</v>
      </c>
      <c r="K42" s="94"/>
      <c r="L42" s="67"/>
    </row>
    <row r="43" spans="1:12" ht="13.5" thickBot="1" x14ac:dyDescent="0.25">
      <c r="A43" s="58" t="s">
        <v>44</v>
      </c>
      <c r="B43" s="58"/>
      <c r="C43" s="83"/>
      <c r="D43" s="96">
        <f ca="1">D42+15000</f>
        <v>15283.816150691309</v>
      </c>
      <c r="E43" s="97"/>
      <c r="F43" s="100">
        <f ca="1">F42+750+15000</f>
        <v>16464.707005232565</v>
      </c>
      <c r="G43" s="97"/>
      <c r="H43" s="100">
        <f ca="1">H42+1500+15000</f>
        <v>16863.363293352933</v>
      </c>
      <c r="I43" s="97"/>
      <c r="J43" s="100">
        <f ca="1">J42+2250+15000</f>
        <v>17379.038314257439</v>
      </c>
      <c r="K43" s="97"/>
      <c r="L43" s="67"/>
    </row>
    <row r="44" spans="1:12" ht="14.25" thickTop="1" thickBot="1" x14ac:dyDescent="0.25">
      <c r="A44" s="58"/>
      <c r="B44" s="58"/>
      <c r="C44" s="58"/>
      <c r="D44" s="83"/>
      <c r="E44" s="83"/>
      <c r="F44" s="83"/>
      <c r="G44" s="83"/>
      <c r="H44" s="83"/>
      <c r="I44" s="83"/>
      <c r="J44" s="83"/>
      <c r="K44" s="83"/>
    </row>
    <row r="45" spans="1:12" ht="13.5" thickTop="1" x14ac:dyDescent="0.2">
      <c r="A45" s="58"/>
      <c r="B45" s="58"/>
      <c r="C45" s="91"/>
      <c r="D45" s="69">
        <v>0</v>
      </c>
      <c r="E45" s="70">
        <v>750</v>
      </c>
      <c r="F45" s="71">
        <v>750</v>
      </c>
      <c r="G45" s="70">
        <v>1500</v>
      </c>
      <c r="H45" s="71">
        <v>1500</v>
      </c>
      <c r="I45" s="70">
        <v>2250</v>
      </c>
      <c r="J45" s="71">
        <v>2250</v>
      </c>
      <c r="K45" s="70">
        <v>3000</v>
      </c>
      <c r="L45" s="67"/>
    </row>
    <row r="46" spans="1:12" x14ac:dyDescent="0.2">
      <c r="A46" s="58" t="s">
        <v>41</v>
      </c>
      <c r="B46" s="58"/>
      <c r="C46" s="83"/>
      <c r="D46" s="92">
        <v>7</v>
      </c>
      <c r="E46" s="86" t="s">
        <v>29</v>
      </c>
      <c r="F46" s="98">
        <v>7</v>
      </c>
      <c r="G46" s="86" t="s">
        <v>30</v>
      </c>
      <c r="H46" s="98">
        <v>7</v>
      </c>
      <c r="I46" s="86" t="s">
        <v>31</v>
      </c>
      <c r="J46" s="98">
        <v>7</v>
      </c>
      <c r="K46" s="86" t="s">
        <v>32</v>
      </c>
      <c r="L46" s="67"/>
    </row>
    <row r="47" spans="1:12" x14ac:dyDescent="0.2">
      <c r="A47" s="58" t="s">
        <v>42</v>
      </c>
      <c r="B47" s="58"/>
      <c r="C47" s="83"/>
      <c r="D47" s="93">
        <f ca="1">RAND()</f>
        <v>0.4714972166905389</v>
      </c>
      <c r="E47" s="94"/>
      <c r="F47" s="93">
        <f ca="1">RAND()</f>
        <v>0.80384206413826476</v>
      </c>
      <c r="G47" s="94"/>
      <c r="H47" s="93">
        <f ca="1">RAND()</f>
        <v>0.60192216265399323</v>
      </c>
      <c r="I47" s="94"/>
      <c r="J47" s="93">
        <f ca="1">RAND()</f>
        <v>0.72848545827962718</v>
      </c>
      <c r="K47" s="94"/>
      <c r="L47" s="67"/>
    </row>
    <row r="48" spans="1:12" x14ac:dyDescent="0.2">
      <c r="A48" s="58" t="s">
        <v>43</v>
      </c>
      <c r="B48" s="58"/>
      <c r="C48" s="83"/>
      <c r="D48" s="95">
        <f ca="1">D47*750</f>
        <v>353.62291251790418</v>
      </c>
      <c r="E48" s="94"/>
      <c r="F48" s="99">
        <f ca="1">F47*750</f>
        <v>602.88154810369861</v>
      </c>
      <c r="G48" s="94"/>
      <c r="H48" s="99">
        <f ca="1">H47*750</f>
        <v>451.44162199049492</v>
      </c>
      <c r="I48" s="94"/>
      <c r="J48" s="99">
        <f ca="1">J47*750</f>
        <v>546.36409370972035</v>
      </c>
      <c r="K48" s="94"/>
      <c r="L48" s="67"/>
    </row>
    <row r="49" spans="1:12" ht="13.5" thickBot="1" x14ac:dyDescent="0.25">
      <c r="A49" s="58" t="s">
        <v>44</v>
      </c>
      <c r="B49" s="58"/>
      <c r="C49" s="83"/>
      <c r="D49" s="96">
        <f ca="1">D48+18000</f>
        <v>18353.622912517905</v>
      </c>
      <c r="E49" s="97"/>
      <c r="F49" s="100">
        <f ca="1">F48+750+18000</f>
        <v>19352.881548103698</v>
      </c>
      <c r="G49" s="97"/>
      <c r="H49" s="100">
        <f ca="1">H48+1500+18000</f>
        <v>19951.441621990496</v>
      </c>
      <c r="I49" s="97"/>
      <c r="J49" s="100">
        <f ca="1">J48+2250+18000</f>
        <v>20796.364093709719</v>
      </c>
      <c r="K49" s="97"/>
      <c r="L49" s="67"/>
    </row>
    <row r="50" spans="1:12" ht="13.5" thickTop="1" x14ac:dyDescent="0.2">
      <c r="A50" s="58"/>
      <c r="B50" s="58"/>
      <c r="C50" s="58"/>
      <c r="D50" s="83"/>
      <c r="E50" s="83"/>
      <c r="F50" s="83"/>
      <c r="G50" s="83"/>
      <c r="H50" s="83"/>
      <c r="I50" s="83"/>
      <c r="J50" s="83"/>
      <c r="K50" s="83"/>
    </row>
    <row r="51" spans="1:12" x14ac:dyDescent="0.2">
      <c r="A51" s="58"/>
      <c r="B51" s="58"/>
      <c r="C51" s="58"/>
      <c r="D51" s="58"/>
      <c r="E51" s="58"/>
      <c r="F51" s="58"/>
      <c r="G51" s="58"/>
      <c r="H51" s="58"/>
      <c r="I51" s="58"/>
      <c r="J51" s="58"/>
      <c r="K51" s="58"/>
    </row>
    <row r="52" spans="1:12" x14ac:dyDescent="0.2">
      <c r="A52" s="58"/>
      <c r="B52" s="58"/>
      <c r="C52" s="58"/>
      <c r="D52" s="58"/>
      <c r="E52" s="58"/>
      <c r="F52" s="58"/>
      <c r="G52" s="58"/>
      <c r="H52" s="58"/>
      <c r="I52" s="58"/>
      <c r="J52" s="58"/>
      <c r="K52" s="58"/>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DD6C0D263C4947A0A5A7BFA817A0A8" ma:contentTypeVersion="9" ma:contentTypeDescription="Create a new document." ma:contentTypeScope="" ma:versionID="db8dd5e6787e3b95b082a3f212ea7010">
  <xsd:schema xmlns:xsd="http://www.w3.org/2001/XMLSchema" xmlns:xs="http://www.w3.org/2001/XMLSchema" xmlns:p="http://schemas.microsoft.com/office/2006/metadata/properties" xmlns:ns2="cdf5cfbf-cf86-4eb7-ac31-a9fd0075546e" targetNamespace="http://schemas.microsoft.com/office/2006/metadata/properties" ma:root="true" ma:fieldsID="5769d7150f2363f74b93521d7e0a0866"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A0C1D4-4C96-4A7E-838B-7617F3A2ABAD}"/>
</file>

<file path=customXml/itemProps2.xml><?xml version="1.0" encoding="utf-8"?>
<ds:datastoreItem xmlns:ds="http://schemas.openxmlformats.org/officeDocument/2006/customXml" ds:itemID="{DFECFE5E-6F4B-4F51-8EAE-BA1F0F0DC36A}"/>
</file>

<file path=customXml/itemProps3.xml><?xml version="1.0" encoding="utf-8"?>
<ds:datastoreItem xmlns:ds="http://schemas.openxmlformats.org/officeDocument/2006/customXml" ds:itemID="{D3543091-5FA6-4A2E-B9CD-A0F800B9103B}"/>
</file>

<file path=customXml/itemProps4.xml><?xml version="1.0" encoding="utf-8"?>
<ds:datastoreItem xmlns:ds="http://schemas.openxmlformats.org/officeDocument/2006/customXml" ds:itemID="{5F67FE3F-870D-4ABB-AF32-2EB7770C38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CA-FP-2</vt:lpstr>
      <vt:lpstr>Random #s for 448 Lot samples</vt:lpstr>
      <vt:lpstr>'CA-FP-2'!Print_Area</vt:lpstr>
    </vt:vector>
  </TitlesOfParts>
  <Company>Ohio Department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bbrunton</dc:creator>
  <cp:lastModifiedBy>Scott Hootman</cp:lastModifiedBy>
  <cp:lastPrinted>2015-03-13T11:52:44Z</cp:lastPrinted>
  <dcterms:created xsi:type="dcterms:W3CDTF">2007-02-01T18:54:26Z</dcterms:created>
  <dcterms:modified xsi:type="dcterms:W3CDTF">2015-09-22T16:40:41Z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display_urn:schemas-microsoft-com:office:office#Author">
    <vt:lpwstr>System Account</vt:lpwstr>
  </property>
  <property fmtid="{D5CDD505-2E9C-101B-9397-08002B2CF9AE}" pid="5" name="TemplateUrl">
    <vt:lpwstr/>
  </property>
  <property fmtid="{D5CDD505-2E9C-101B-9397-08002B2CF9AE}" pid="6" name="xd_ProgID">
    <vt:lpwstr/>
  </property>
  <property fmtid="{D5CDD505-2E9C-101B-9397-08002B2CF9AE}" pid="7" name="_SourceUrl">
    <vt:lpwstr/>
  </property>
  <property fmtid="{D5CDD505-2E9C-101B-9397-08002B2CF9AE}" pid="8" name="Order">
    <vt:r8>60000</vt:r8>
  </property>
  <property fmtid="{D5CDD505-2E9C-101B-9397-08002B2CF9AE}" pid="9" name="ContentTypeId">
    <vt:lpwstr>0x0101003ADD6C0D263C4947A0A5A7BFA817A0A8</vt:lpwstr>
  </property>
</Properties>
</file>